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ORDON\Agents\2025 River CRZs\Open Groups\250213_VNJO_Efi Ziv  Weekend Rhine FRA - FRA\"/>
    </mc:Choice>
  </mc:AlternateContent>
  <xr:revisionPtr revIDLastSave="0" documentId="13_ncr:1_{E171837D-D9AD-48DC-A297-5922E47335A6}" xr6:coauthVersionLast="36" xr6:coauthVersionMax="36" xr10:uidLastSave="{00000000-0000-0000-0000-000000000000}"/>
  <bookViews>
    <workbookView xWindow="0" yWindow="0" windowWidth="11265" windowHeight="3870" activeTab="3" xr2:uid="{00000000-000D-0000-FFFF-FFFF00000000}"/>
  </bookViews>
  <sheets>
    <sheet name="Itinerary" sheetId="1" r:id="rId1"/>
    <sheet name="Contacts + Confrmations " sheetId="3" r:id="rId2"/>
    <sheet name="Rooming List " sheetId="4" r:id="rId3"/>
    <sheet name="Budget for Guide " sheetId="5" r:id="rId4"/>
    <sheet name="Docking Sheet " sheetId="6" r:id="rId5"/>
  </sheets>
  <definedNames>
    <definedName name="_xlnm.Print_Area" localSheetId="0">Itinerary!$A$1:$J$7</definedName>
  </definedNames>
  <calcPr calcId="191029"/>
</workbook>
</file>

<file path=xl/calcChain.xml><?xml version="1.0" encoding="utf-8"?>
<calcChain xmlns="http://schemas.openxmlformats.org/spreadsheetml/2006/main">
  <c r="C6" i="5" l="1"/>
  <c r="C16" i="5" l="1"/>
  <c r="C14" i="5"/>
  <c r="C12" i="5"/>
  <c r="C10" i="5"/>
  <c r="C7" i="5"/>
  <c r="C5" i="5"/>
</calcChain>
</file>

<file path=xl/sharedStrings.xml><?xml version="1.0" encoding="utf-8"?>
<sst xmlns="http://schemas.openxmlformats.org/spreadsheetml/2006/main" count="404" uniqueCount="269">
  <si>
    <t>Day</t>
  </si>
  <si>
    <t>Date</t>
  </si>
  <si>
    <t>Arrival</t>
  </si>
  <si>
    <t>Departure</t>
  </si>
  <si>
    <t>Day Overview</t>
  </si>
  <si>
    <t>Day Breakdown</t>
  </si>
  <si>
    <t>Services Booked</t>
  </si>
  <si>
    <t>Remarks</t>
  </si>
  <si>
    <t>1</t>
  </si>
  <si>
    <t>2</t>
  </si>
  <si>
    <t>3</t>
  </si>
  <si>
    <t>4</t>
  </si>
  <si>
    <t>5</t>
  </si>
  <si>
    <t>6</t>
  </si>
  <si>
    <t>Visit Miltenberg and embark on the cruise ship.</t>
  </si>
  <si>
    <t>Tour of Speyer and Jewish Courtyard, followed by cruising.</t>
  </si>
  <si>
    <t>Explore Strasbourg’s museum and old town.</t>
  </si>
  <si>
    <t>Disembark and return flight home.</t>
  </si>
  <si>
    <t>Tour Miltenberg: Market Square, history insights, and local brewery visit. Embark the ship, settle in rooms, and enjoy a festive dinner.</t>
  </si>
  <si>
    <t>Visit Speyer Cathedral, Jewish Courtyard, and enjoy leisure time in the city. Attend a lecture on church architecture onboard during the cruise.</t>
  </si>
  <si>
    <t>Morning lecture by Dr. Efi Ziv. Guided tour of Strasbourg's Museum of Fine Arts. Afternoon tour of the old town, Petite France district, and Strasbourg Cathedral.</t>
  </si>
  <si>
    <t>Morning lecture on Greek and Roman mythology during scenic cruising. Afternoon tour of Mainz, Gutenberg Museum, and old town landmarks.</t>
  </si>
  <si>
    <t>Morning disembarkation and transfer to Frankfurt Airport.</t>
  </si>
  <si>
    <t xml:space="preserve">PFILE </t>
  </si>
  <si>
    <t>PAX</t>
  </si>
  <si>
    <t xml:space="preserve">Guide </t>
  </si>
  <si>
    <t xml:space="preserve">Irad Yogev </t>
  </si>
  <si>
    <t>12.02.25</t>
  </si>
  <si>
    <t>13.02.25</t>
  </si>
  <si>
    <t>14.02.25</t>
  </si>
  <si>
    <t>15.02.25</t>
  </si>
  <si>
    <t>16.02.25</t>
  </si>
  <si>
    <t>17.02.25</t>
  </si>
  <si>
    <r>
      <t xml:space="preserve">Morning - </t>
    </r>
    <r>
      <rPr>
        <b/>
        <sz val="9"/>
        <color theme="3" tint="0.39997558519241921"/>
        <rFont val="Calibri"/>
        <family val="2"/>
        <scheme val="minor"/>
      </rPr>
      <t>Flight : LY357  06:00 - 09:45</t>
    </r>
  </si>
  <si>
    <t>Judenhof :11:00</t>
  </si>
  <si>
    <t>MFA: 10:30</t>
  </si>
  <si>
    <t xml:space="preserve">porterage </t>
  </si>
  <si>
    <t>Coach  Hours</t>
  </si>
  <si>
    <r>
      <t>Afternoon -</t>
    </r>
    <r>
      <rPr>
        <b/>
        <sz val="9"/>
        <color theme="3" tint="0.39997558519241921"/>
        <rFont val="Calibri"/>
        <family val="2"/>
        <scheme val="minor"/>
      </rPr>
      <t>Flight LY358 - 11:00 - 16:00</t>
    </r>
  </si>
  <si>
    <r>
      <t>Speyer 06:30</t>
    </r>
    <r>
      <rPr>
        <sz val="9"/>
        <color theme="4"/>
        <rFont val="Calibri"/>
        <family val="2"/>
        <scheme val="minor"/>
      </rPr>
      <t xml:space="preserve"> (OK, Verkehrsbetriebe Speyer GmbH, FKM 
399,60 (Neuer Rheinhafen)</t>
    </r>
  </si>
  <si>
    <r>
      <t>Speyer 14:00</t>
    </r>
    <r>
      <rPr>
        <sz val="9"/>
        <color theme="4"/>
        <rFont val="Calibri"/>
        <family val="2"/>
        <scheme val="minor"/>
      </rPr>
      <t xml:space="preserve"> (OK, Verkehrsbetriebe Speyer GmbH, FKM 
399,60 (Neuer Rheinhafen)</t>
    </r>
  </si>
  <si>
    <r>
      <t xml:space="preserve">Strasbourg 03:00 </t>
    </r>
    <r>
      <rPr>
        <sz val="9"/>
        <color theme="4"/>
        <rFont val="Calibri"/>
        <family val="2"/>
        <scheme val="minor"/>
      </rPr>
      <t>(OK, Port Autonome de Strasbourg)</t>
    </r>
  </si>
  <si>
    <r>
      <t xml:space="preserve">Strasbourg 22:00 </t>
    </r>
    <r>
      <rPr>
        <sz val="9"/>
        <color theme="4"/>
        <rFont val="Calibri"/>
        <family val="2"/>
        <scheme val="minor"/>
      </rPr>
      <t>(OK, Port Autonome de Strasbourg)</t>
    </r>
  </si>
  <si>
    <r>
      <t xml:space="preserve">Mainz 11:30 </t>
    </r>
    <r>
      <rPr>
        <sz val="9"/>
        <color theme="4"/>
        <rFont val="Calibri"/>
        <family val="2"/>
        <scheme val="minor"/>
      </rPr>
      <t>(OK, Wirtschaftsbetrieb Mainz, A2)</t>
    </r>
  </si>
  <si>
    <r>
      <t xml:space="preserve">Mainz 02:00 </t>
    </r>
    <r>
      <rPr>
        <sz val="9"/>
        <color theme="4"/>
        <rFont val="Calibri"/>
        <family val="2"/>
        <scheme val="minor"/>
      </rPr>
      <t>(OK, Wirtschaftsbetrieb Mainz, A2)</t>
    </r>
  </si>
  <si>
    <r>
      <t>Frankfurt 07:30</t>
    </r>
    <r>
      <rPr>
        <sz val="9"/>
        <color theme="4"/>
        <rFont val="Calibri"/>
        <family val="2"/>
        <scheme val="minor"/>
      </rPr>
      <t xml:space="preserve"> (OK, HFM Managementgesellschaft für 
Hafen und Markt mbH, Nizzawerft LP 2)</t>
    </r>
  </si>
  <si>
    <t>Arrival in Frankfurt and city tour Mainz</t>
  </si>
  <si>
    <t>SHUTTLE BUS : 09:15  +  SHUTTLE BUS : 12:30</t>
  </si>
  <si>
    <t>Scenic cruise and Frankfurt exploration.</t>
  </si>
  <si>
    <t>Judenhof</t>
  </si>
  <si>
    <t xml:space="preserve">Service </t>
  </si>
  <si>
    <r>
      <t>Frankfurt</t>
    </r>
    <r>
      <rPr>
        <sz val="9"/>
        <color theme="4"/>
        <rFont val="Calibri"/>
        <family val="2"/>
        <scheme val="minor"/>
      </rPr>
      <t xml:space="preserve"> 16:00 (OK, HFM Managementgesellschaft für
Hafen und Markt mbH, Nizzawerft LP 2)</t>
    </r>
  </si>
  <si>
    <t xml:space="preserve">H+ Hotel Darmstadt </t>
  </si>
  <si>
    <t>Globus : 10:30 - 18:00</t>
  </si>
  <si>
    <t>Globus : 09:00-15:00</t>
  </si>
  <si>
    <t>Globus : 09:00-18:30</t>
  </si>
  <si>
    <t>Globus : 13:30 - 18:30</t>
  </si>
  <si>
    <r>
      <t>Frankfurt City Tour with Visit to Städelsches Kunstinstitut Museum</t>
    </r>
    <r>
      <rPr>
        <b/>
        <sz val="9"/>
        <color theme="1"/>
        <rFont val="Calibri"/>
        <family val="2"/>
        <scheme val="minor"/>
      </rPr>
      <t xml:space="preserve">, </t>
    </r>
    <r>
      <rPr>
        <sz val="9"/>
        <color theme="1"/>
        <rFont val="Calibri"/>
        <family val="2"/>
        <scheme val="minor"/>
      </rPr>
      <t xml:space="preserve">historic old city and back to ship for Dinner and sailing </t>
    </r>
  </si>
  <si>
    <t>Gutenberg Museum</t>
  </si>
  <si>
    <t>Miltenberg Brewery</t>
  </si>
  <si>
    <t>Museum Fine Arts</t>
  </si>
  <si>
    <t>Städelsches Kunstinstitut Museum</t>
  </si>
  <si>
    <t xml:space="preserve">Water </t>
  </si>
  <si>
    <t xml:space="preserve">VOX </t>
  </si>
  <si>
    <t>Porterage (IN + OUT) 12.02 + 17.02</t>
  </si>
  <si>
    <t>Globus : 7:00</t>
  </si>
  <si>
    <t xml:space="preserve">Miltenberg Brewery 10:30 CONFIRMED </t>
  </si>
  <si>
    <t xml:space="preserve">Gift for Guests </t>
  </si>
  <si>
    <t xml:space="preserve">Gutenberg Museum (besuch.gm@stadt.mainz.de) Mainz 15:30 </t>
  </si>
  <si>
    <t xml:space="preserve">Städelsches Kunstinstitut Museum 16:30 CONFIRMED TIME CHANGE </t>
  </si>
  <si>
    <t xml:space="preserve">Page 1 </t>
  </si>
  <si>
    <t>Porterage FRA (Arrival + Departure)</t>
  </si>
  <si>
    <t xml:space="preserve">Page 2 </t>
  </si>
  <si>
    <t xml:space="preserve">Globus - Bus confirmation (inc. Times) </t>
  </si>
  <si>
    <t xml:space="preserve">Page 3 </t>
  </si>
  <si>
    <t xml:space="preserve">Globus - Water confirmation (day 1+2) </t>
  </si>
  <si>
    <t xml:space="preserve">Page 4 </t>
  </si>
  <si>
    <t xml:space="preserve">Page 5 </t>
  </si>
  <si>
    <t xml:space="preserve">Page 6 </t>
  </si>
  <si>
    <t xml:space="preserve">Page 7 </t>
  </si>
  <si>
    <t xml:space="preserve">Hotel + Porters + Dinner + Drinking Package </t>
  </si>
  <si>
    <t xml:space="preserve">Page 8 </t>
  </si>
  <si>
    <t xml:space="preserve">Contact </t>
  </si>
  <si>
    <t>Mary - +39 329 0528295</t>
  </si>
  <si>
    <t>Youseff - +49 (0) 176 1575 6455</t>
  </si>
  <si>
    <t xml:space="preserve">Nabil - +41 81 353 18 00 (Office) </t>
  </si>
  <si>
    <t>Lena - +49(0)69-605098-200</t>
  </si>
  <si>
    <t>Gadula - +49 (9371) – 9713-0</t>
  </si>
  <si>
    <t>Anne -  +06232620490</t>
  </si>
  <si>
    <t xml:space="preserve">MFA - +03 68 98 51 60 </t>
  </si>
  <si>
    <t xml:space="preserve">Confirmations + Contacts </t>
  </si>
  <si>
    <r>
      <rPr>
        <sz val="9"/>
        <rFont val="Calibri"/>
        <family val="2"/>
        <scheme val="minor"/>
      </rPr>
      <t>Städelsches Kunstinstitut Museum</t>
    </r>
    <r>
      <rPr>
        <sz val="9"/>
        <color rgb="FF92D050"/>
        <rFont val="Calibri"/>
        <family val="2"/>
        <scheme val="minor"/>
      </rPr>
      <t xml:space="preserve"> </t>
    </r>
    <r>
      <rPr>
        <sz val="9"/>
        <color rgb="FF00B0F0"/>
        <rFont val="Calibri"/>
        <family val="2"/>
        <scheme val="minor"/>
      </rPr>
      <t>(reserved through the website</t>
    </r>
    <r>
      <rPr>
        <sz val="9"/>
        <color rgb="FF92D050"/>
        <rFont val="Calibri"/>
        <family val="2"/>
        <scheme val="minor"/>
      </rPr>
      <t xml:space="preserve">) </t>
    </r>
  </si>
  <si>
    <r>
      <rPr>
        <sz val="9"/>
        <rFont val="Calibri"/>
        <family val="2"/>
        <scheme val="minor"/>
      </rPr>
      <t>Museum Fine Arts</t>
    </r>
    <r>
      <rPr>
        <sz val="9"/>
        <color rgb="FF92D050"/>
        <rFont val="Calibri"/>
        <family val="2"/>
        <scheme val="minor"/>
      </rPr>
      <t xml:space="preserve"> (</t>
    </r>
    <r>
      <rPr>
        <sz val="9"/>
        <color rgb="FF00B0F0"/>
        <rFont val="Calibri"/>
        <family val="2"/>
        <scheme val="minor"/>
      </rPr>
      <t>Dominique.jacquot@strasbourg.eu</t>
    </r>
    <r>
      <rPr>
        <sz val="9"/>
        <color rgb="FF92D050"/>
        <rFont val="Calibri"/>
        <family val="2"/>
        <scheme val="minor"/>
      </rPr>
      <t xml:space="preserve">) </t>
    </r>
  </si>
  <si>
    <r>
      <rPr>
        <sz val="9"/>
        <rFont val="Calibri"/>
        <family val="2"/>
        <scheme val="minor"/>
      </rPr>
      <t xml:space="preserve">Judenhof </t>
    </r>
    <r>
      <rPr>
        <sz val="9"/>
        <color rgb="FF92D050"/>
        <rFont val="Calibri"/>
        <family val="2"/>
        <scheme val="minor"/>
      </rPr>
      <t>(</t>
    </r>
    <r>
      <rPr>
        <sz val="9"/>
        <color rgb="FF00B0F0"/>
        <rFont val="Calibri"/>
        <family val="2"/>
        <scheme val="minor"/>
      </rPr>
      <t>info@verkehrsverein-speyer.de</t>
    </r>
    <r>
      <rPr>
        <sz val="9"/>
        <color rgb="FF92D050"/>
        <rFont val="Calibri"/>
        <family val="2"/>
        <scheme val="minor"/>
      </rPr>
      <t>)</t>
    </r>
  </si>
  <si>
    <r>
      <rPr>
        <sz val="9"/>
        <rFont val="Calibri"/>
        <family val="2"/>
        <scheme val="minor"/>
      </rPr>
      <t>Miltenberg Brewery</t>
    </r>
    <r>
      <rPr>
        <sz val="9"/>
        <color rgb="FF92D050"/>
        <rFont val="Calibri"/>
        <family val="2"/>
        <scheme val="minor"/>
      </rPr>
      <t xml:space="preserve"> (</t>
    </r>
    <r>
      <rPr>
        <sz val="9"/>
        <color rgb="FF00B0F0"/>
        <rFont val="Calibri"/>
        <family val="2"/>
        <scheme val="minor"/>
      </rPr>
      <t>info@faust.de</t>
    </r>
    <r>
      <rPr>
        <sz val="9"/>
        <color rgb="FF92D050"/>
        <rFont val="Calibri"/>
        <family val="2"/>
        <scheme val="minor"/>
      </rPr>
      <t>)</t>
    </r>
  </si>
  <si>
    <r>
      <t xml:space="preserve">Evening - </t>
    </r>
    <r>
      <rPr>
        <b/>
        <u/>
        <sz val="9"/>
        <color theme="8"/>
        <rFont val="Calibri"/>
        <family val="2"/>
        <scheme val="minor"/>
      </rPr>
      <t xml:space="preserve"> HOTEL IN Darmstadt (H+)</t>
    </r>
  </si>
  <si>
    <r>
      <rPr>
        <b/>
        <sz val="9"/>
        <rFont val="Calibri"/>
        <family val="2"/>
        <scheme val="minor"/>
      </rPr>
      <t>HOTEL</t>
    </r>
    <r>
      <rPr>
        <sz val="9"/>
        <rFont val="Calibri"/>
        <family val="2"/>
        <scheme val="minor"/>
      </rPr>
      <t xml:space="preserve"> IN Darmstadt (H+)         Porters -</t>
    </r>
    <r>
      <rPr>
        <b/>
        <sz val="9"/>
        <rFont val="Calibri"/>
        <family val="2"/>
        <scheme val="minor"/>
      </rPr>
      <t xml:space="preserve"> La-Securitas  </t>
    </r>
    <r>
      <rPr>
        <sz val="9"/>
        <rFont val="Calibri"/>
        <family val="2"/>
        <scheme val="minor"/>
      </rPr>
      <t xml:space="preserve">     Bus + Sign + Water : </t>
    </r>
    <r>
      <rPr>
        <b/>
        <sz val="9"/>
        <rFont val="Calibri"/>
        <family val="2"/>
        <scheme val="minor"/>
      </rPr>
      <t xml:space="preserve">Globus  </t>
    </r>
    <r>
      <rPr>
        <sz val="9"/>
        <rFont val="Calibri"/>
        <family val="2"/>
        <scheme val="minor"/>
      </rPr>
      <t xml:space="preserve"> </t>
    </r>
    <r>
      <rPr>
        <b/>
        <sz val="9"/>
        <rFont val="Calibri"/>
        <family val="2"/>
        <scheme val="minor"/>
      </rPr>
      <t xml:space="preserve">  Gutenberg Museum</t>
    </r>
    <r>
      <rPr>
        <sz val="9"/>
        <color rgb="FF92D050"/>
        <rFont val="Calibri"/>
        <family val="2"/>
        <scheme val="minor"/>
      </rPr>
      <t xml:space="preserve"> (</t>
    </r>
    <r>
      <rPr>
        <sz val="9"/>
        <color rgb="FF00B0F0"/>
        <rFont val="Calibri"/>
        <family val="2"/>
        <scheme val="minor"/>
      </rPr>
      <t>besuch.gm@stadt.mainz.de</t>
    </r>
    <r>
      <rPr>
        <sz val="9"/>
        <color rgb="FF92D050"/>
        <rFont val="Calibri"/>
        <family val="2"/>
        <scheme val="minor"/>
      </rPr>
      <t xml:space="preserve">)    </t>
    </r>
    <r>
      <rPr>
        <b/>
        <sz val="9"/>
        <color rgb="FF92D050"/>
        <rFont val="Calibri"/>
        <family val="2"/>
        <scheme val="minor"/>
      </rPr>
      <t xml:space="preserve"> </t>
    </r>
    <r>
      <rPr>
        <b/>
        <sz val="9"/>
        <rFont val="Calibri"/>
        <family val="2"/>
        <scheme val="minor"/>
      </rPr>
      <t xml:space="preserve"> VOX</t>
    </r>
    <r>
      <rPr>
        <sz val="9"/>
        <color rgb="FF92D050"/>
        <rFont val="Calibri"/>
        <family val="2"/>
        <scheme val="minor"/>
      </rPr>
      <t xml:space="preserve">: </t>
    </r>
    <r>
      <rPr>
        <sz val="9"/>
        <rFont val="Calibri"/>
        <family val="2"/>
        <scheme val="minor"/>
      </rPr>
      <t xml:space="preserve">audio devices </t>
    </r>
  </si>
  <si>
    <t>Front Desk - +49 6151 3850</t>
  </si>
  <si>
    <t>Conf.</t>
  </si>
  <si>
    <t xml:space="preserve">Budget </t>
  </si>
  <si>
    <t xml:space="preserve">Tips </t>
  </si>
  <si>
    <t>Cabin Number</t>
  </si>
  <si>
    <t>Category</t>
  </si>
  <si>
    <t>Title</t>
  </si>
  <si>
    <t xml:space="preserve">L Name </t>
  </si>
  <si>
    <t xml:space="preserve">F Name </t>
  </si>
  <si>
    <t>Room</t>
  </si>
  <si>
    <t>Email</t>
  </si>
  <si>
    <t>Phone</t>
  </si>
  <si>
    <t>DOB</t>
  </si>
  <si>
    <t>Passport</t>
  </si>
  <si>
    <t>Passport expiry</t>
  </si>
  <si>
    <t>Bed Type</t>
  </si>
  <si>
    <t>Allergy</t>
  </si>
  <si>
    <t>Guide name</t>
  </si>
  <si>
    <t>321</t>
  </si>
  <si>
    <t>A</t>
  </si>
  <si>
    <t>Mr</t>
  </si>
  <si>
    <t>Low</t>
  </si>
  <si>
    <t>Joshua</t>
  </si>
  <si>
    <t>Joshualev50@gmail.com</t>
  </si>
  <si>
    <t>0506315181</t>
  </si>
  <si>
    <t>31857655</t>
  </si>
  <si>
    <t>2027-12-27</t>
  </si>
  <si>
    <t xml:space="preserve">King Bed </t>
  </si>
  <si>
    <t>Vegetarian</t>
  </si>
  <si>
    <t>Ms</t>
  </si>
  <si>
    <t>Kahlon</t>
  </si>
  <si>
    <t>Zohara</t>
  </si>
  <si>
    <t>0506573317</t>
  </si>
  <si>
    <t>31342176</t>
  </si>
  <si>
    <t>2027-06-19</t>
  </si>
  <si>
    <t>0</t>
  </si>
  <si>
    <t>322</t>
  </si>
  <si>
    <t>COHEN</t>
  </si>
  <si>
    <t>YITZHAK</t>
  </si>
  <si>
    <t>ycohen@netvision.net.il</t>
  </si>
  <si>
    <t>0522842711</t>
  </si>
  <si>
    <t>37370014</t>
  </si>
  <si>
    <t>2033-05-14</t>
  </si>
  <si>
    <t>Sugar Free</t>
  </si>
  <si>
    <t>Mrs</t>
  </si>
  <si>
    <t>ORNA</t>
  </si>
  <si>
    <t>35031867</t>
  </si>
  <si>
    <t>2031-07-21</t>
  </si>
  <si>
    <t>303</t>
  </si>
  <si>
    <t>S</t>
  </si>
  <si>
    <t>SHARON</t>
  </si>
  <si>
    <t>SARAH</t>
  </si>
  <si>
    <t>xantipa@gmail.com</t>
  </si>
  <si>
    <t>0548020041</t>
  </si>
  <si>
    <t>37334708</t>
  </si>
  <si>
    <t>2033-05-08</t>
  </si>
  <si>
    <t xml:space="preserve">Separate Beds </t>
  </si>
  <si>
    <t>DANIEL</t>
  </si>
  <si>
    <t>TSVIA</t>
  </si>
  <si>
    <t>tzvia.daniel@gmail.com</t>
  </si>
  <si>
    <t>0502399529</t>
  </si>
  <si>
    <t>32257317</t>
  </si>
  <si>
    <t>2028-04-09</t>
  </si>
  <si>
    <t>204</t>
  </si>
  <si>
    <t>B</t>
  </si>
  <si>
    <t>SHAHAR</t>
  </si>
  <si>
    <t>NAOMI</t>
  </si>
  <si>
    <t>naominor@walla.com</t>
  </si>
  <si>
    <t>0522935138</t>
  </si>
  <si>
    <t>39018397</t>
  </si>
  <si>
    <t>2028-10-08</t>
  </si>
  <si>
    <t>205</t>
  </si>
  <si>
    <t>ludvinovsky</t>
  </si>
  <si>
    <t>shoshana</t>
  </si>
  <si>
    <t>shoshludv@gmail.com</t>
  </si>
  <si>
    <t>0505910431</t>
  </si>
  <si>
    <t>32864644</t>
  </si>
  <si>
    <t>2028-10-07</t>
  </si>
  <si>
    <t>309</t>
  </si>
  <si>
    <t>Zisapel</t>
  </si>
  <si>
    <t>Nava</t>
  </si>
  <si>
    <t>navazisapel@gmail.com</t>
  </si>
  <si>
    <t>0547880033</t>
  </si>
  <si>
    <t>33538014</t>
  </si>
  <si>
    <t>2029-04-27</t>
  </si>
  <si>
    <t>310</t>
  </si>
  <si>
    <t>Dr</t>
  </si>
  <si>
    <t>PERRY</t>
  </si>
  <si>
    <t>MORDECHAI</t>
  </si>
  <si>
    <t>7</t>
  </si>
  <si>
    <t>mottyperry@gmail.com</t>
  </si>
  <si>
    <t>0547005098</t>
  </si>
  <si>
    <t>41205745</t>
  </si>
  <si>
    <t>2034-09-09</t>
  </si>
  <si>
    <t>315</t>
  </si>
  <si>
    <t>harpaz</t>
  </si>
  <si>
    <t>hanna</t>
  </si>
  <si>
    <t>8</t>
  </si>
  <si>
    <t>harpazh@gmail.com</t>
  </si>
  <si>
    <t>0528633881</t>
  </si>
  <si>
    <t>40524203</t>
  </si>
  <si>
    <t>2034-03-18</t>
  </si>
  <si>
    <t>316</t>
  </si>
  <si>
    <t>Greenfield</t>
  </si>
  <si>
    <t>Zvi Haim</t>
  </si>
  <si>
    <t>9</t>
  </si>
  <si>
    <t>zvikagr123@gmail.com</t>
  </si>
  <si>
    <t>0547398507</t>
  </si>
  <si>
    <t>32257628</t>
  </si>
  <si>
    <t>2028-04-10</t>
  </si>
  <si>
    <t>stern</t>
  </si>
  <si>
    <t>nurit</t>
  </si>
  <si>
    <t>nuritstern123@gmail.com</t>
  </si>
  <si>
    <t>0546863906</t>
  </si>
  <si>
    <t>31587990</t>
  </si>
  <si>
    <t>2027-08-28</t>
  </si>
  <si>
    <t>218</t>
  </si>
  <si>
    <t>ron</t>
  </si>
  <si>
    <t>chava</t>
  </si>
  <si>
    <t>10</t>
  </si>
  <si>
    <t>everon1952@gmail.com</t>
  </si>
  <si>
    <t>0544832755</t>
  </si>
  <si>
    <t>39019493</t>
  </si>
  <si>
    <t>2029-03-25</t>
  </si>
  <si>
    <t>208</t>
  </si>
  <si>
    <t>Ziv</t>
  </si>
  <si>
    <t>Efi</t>
  </si>
  <si>
    <t>11</t>
  </si>
  <si>
    <t>2025-01-08</t>
  </si>
  <si>
    <t>317</t>
  </si>
  <si>
    <t>Levy</t>
  </si>
  <si>
    <t>Hanna</t>
  </si>
  <si>
    <t>12</t>
  </si>
  <si>
    <t>hanna@qsitemed.com</t>
  </si>
  <si>
    <t>0522824966</t>
  </si>
  <si>
    <t>34698484</t>
  </si>
  <si>
    <t>2031-02-20</t>
  </si>
  <si>
    <t>Yoram</t>
  </si>
  <si>
    <t>39026677</t>
  </si>
  <si>
    <t>2030-01-27</t>
  </si>
  <si>
    <t>209</t>
  </si>
  <si>
    <t>Rosenzweig</t>
  </si>
  <si>
    <t>Hana</t>
  </si>
  <si>
    <t>13</t>
  </si>
  <si>
    <t>judy@travellertours.co.il</t>
  </si>
  <si>
    <t>0522437946</t>
  </si>
  <si>
    <t>37254699</t>
  </si>
  <si>
    <t>2033-04-30</t>
  </si>
  <si>
    <t>rosenzweig</t>
  </si>
  <si>
    <t>yeshaayhou david</t>
  </si>
  <si>
    <t>37254769</t>
  </si>
  <si>
    <t>215</t>
  </si>
  <si>
    <t>Miss</t>
  </si>
  <si>
    <t>Ades</t>
  </si>
  <si>
    <t>Sima</t>
  </si>
  <si>
    <t>14</t>
  </si>
  <si>
    <t>simaades@gmail.com</t>
  </si>
  <si>
    <t>0502393927</t>
  </si>
  <si>
    <t>41153353</t>
  </si>
  <si>
    <t>2034-08-10</t>
  </si>
  <si>
    <t>Sugar Free,Vegetarian</t>
  </si>
  <si>
    <t>Avraham</t>
  </si>
  <si>
    <t>41152377</t>
  </si>
  <si>
    <t xml:space="preserve">Yogev </t>
  </si>
  <si>
    <t xml:space="preserve">Irad </t>
  </si>
  <si>
    <t xml:space="preserve">Cost </t>
  </si>
  <si>
    <t xml:space="preserve">Spent </t>
  </si>
  <si>
    <t xml:space="preserve">Balance </t>
  </si>
  <si>
    <t xml:space="preserve">Eshel </t>
  </si>
  <si>
    <t xml:space="preserve">Emergency </t>
  </si>
  <si>
    <t xml:space="preserve">Total Cash at AP </t>
  </si>
  <si>
    <t xml:space="preserve">Cash Expenses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</si>
</sst>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18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92D050"/>
      <name val="Calibri"/>
      <family val="2"/>
      <scheme val="minor"/>
    </font>
    <font>
      <b/>
      <sz val="9"/>
      <color theme="3" tint="0.3999755851924192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name val="Calibri"/>
      <family val="2"/>
      <scheme val="minor"/>
    </font>
    <font>
      <sz val="9"/>
      <color theme="4"/>
      <name val="Calibri"/>
      <family val="2"/>
      <scheme val="minor"/>
    </font>
    <font>
      <b/>
      <u/>
      <sz val="9"/>
      <color theme="8"/>
      <name val="Calibri"/>
      <family val="2"/>
      <scheme val="minor"/>
    </font>
    <font>
      <sz val="9"/>
      <color rgb="FF00B0F0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92D050"/>
      <name val="Calibri"/>
      <family val="2"/>
      <scheme val="minor"/>
    </font>
    <font>
      <sz val="9"/>
      <color theme="1"/>
      <name val="Arial"/>
      <family val="2"/>
      <charset val="1"/>
    </font>
    <font>
      <b/>
      <sz val="9"/>
      <color theme="0"/>
      <name val="Arial"/>
      <family val="2"/>
    </font>
    <font>
      <b/>
      <u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20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0" xfId="0" applyFont="1"/>
    <xf numFmtId="49" fontId="15" fillId="0" borderId="1" xfId="0" applyNumberFormat="1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/>
    </xf>
    <xf numFmtId="49" fontId="15" fillId="4" borderId="1" xfId="0" applyNumberFormat="1" applyFont="1" applyFill="1" applyBorder="1" applyAlignment="1">
      <alignment horizontal="center" vertical="center"/>
    </xf>
    <xf numFmtId="164" fontId="15" fillId="4" borderId="1" xfId="0" applyNumberFormat="1" applyFont="1" applyFill="1" applyBorder="1" applyAlignment="1">
      <alignment horizontal="center" vertical="center"/>
    </xf>
    <xf numFmtId="49" fontId="16" fillId="5" borderId="1" xfId="0" applyNumberFormat="1" applyFont="1" applyFill="1" applyBorder="1" applyAlignment="1">
      <alignment horizontal="center" vertical="center" wrapText="1"/>
    </xf>
    <xf numFmtId="164" fontId="16" fillId="5" borderId="1" xfId="0" applyNumberFormat="1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17</xdr:col>
      <xdr:colOff>420520</xdr:colOff>
      <xdr:row>23</xdr:row>
      <xdr:rowOff>48217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BC15FD2-BEC4-4297-9325-6A7697A7A4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10174120" cy="42392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"/>
  <sheetViews>
    <sheetView zoomScaleNormal="100" workbookViewId="0">
      <selection activeCell="L7" sqref="L7"/>
    </sheetView>
  </sheetViews>
  <sheetFormatPr defaultRowHeight="12" x14ac:dyDescent="0.2"/>
  <cols>
    <col min="1" max="1" width="9.140625" style="8"/>
    <col min="2" max="2" width="13" style="8" customWidth="1"/>
    <col min="3" max="3" width="22.5703125" style="8" customWidth="1"/>
    <col min="4" max="4" width="21.7109375" style="8" customWidth="1"/>
    <col min="5" max="5" width="23" style="8" customWidth="1"/>
    <col min="6" max="6" width="37" style="8" customWidth="1"/>
    <col min="7" max="7" width="20.85546875" style="8" customWidth="1"/>
    <col min="8" max="8" width="18.28515625" style="8" customWidth="1"/>
    <col min="9" max="9" width="18.42578125" style="8" customWidth="1"/>
    <col min="10" max="10" width="14" style="8" customWidth="1"/>
    <col min="11" max="16384" width="9.140625" style="8"/>
  </cols>
  <sheetData>
    <row r="1" spans="1:12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37</v>
      </c>
      <c r="I1" s="3" t="s">
        <v>7</v>
      </c>
      <c r="J1" s="4" t="s">
        <v>23</v>
      </c>
      <c r="K1" s="4" t="s">
        <v>24</v>
      </c>
      <c r="L1" s="4" t="s">
        <v>25</v>
      </c>
    </row>
    <row r="2" spans="1:12" ht="96" x14ac:dyDescent="0.2">
      <c r="A2" s="15" t="s">
        <v>8</v>
      </c>
      <c r="B2" s="2" t="s">
        <v>27</v>
      </c>
      <c r="C2" s="1" t="s">
        <v>33</v>
      </c>
      <c r="D2" s="1" t="s">
        <v>95</v>
      </c>
      <c r="E2" s="2" t="s">
        <v>46</v>
      </c>
      <c r="F2" s="2" t="s">
        <v>21</v>
      </c>
      <c r="G2" s="7" t="s">
        <v>96</v>
      </c>
      <c r="H2" s="9" t="s">
        <v>53</v>
      </c>
      <c r="I2" s="9" t="s">
        <v>68</v>
      </c>
      <c r="J2" s="1">
        <v>308734</v>
      </c>
      <c r="K2" s="5">
        <v>22</v>
      </c>
      <c r="L2" s="5" t="s">
        <v>26</v>
      </c>
    </row>
    <row r="3" spans="1:12" ht="60" x14ac:dyDescent="0.2">
      <c r="A3" s="15" t="s">
        <v>9</v>
      </c>
      <c r="B3" s="2" t="s">
        <v>28</v>
      </c>
      <c r="C3" s="10" t="s">
        <v>52</v>
      </c>
      <c r="D3" s="1" t="s">
        <v>51</v>
      </c>
      <c r="E3" s="2" t="s">
        <v>14</v>
      </c>
      <c r="F3" s="2" t="s">
        <v>18</v>
      </c>
      <c r="G3" s="7" t="s">
        <v>94</v>
      </c>
      <c r="H3" s="9" t="s">
        <v>54</v>
      </c>
      <c r="I3" s="17" t="s">
        <v>66</v>
      </c>
    </row>
    <row r="4" spans="1:12" ht="60" x14ac:dyDescent="0.2">
      <c r="A4" s="15" t="s">
        <v>10</v>
      </c>
      <c r="B4" s="2" t="s">
        <v>29</v>
      </c>
      <c r="C4" s="1" t="s">
        <v>39</v>
      </c>
      <c r="D4" s="1" t="s">
        <v>40</v>
      </c>
      <c r="E4" s="2" t="s">
        <v>15</v>
      </c>
      <c r="F4" s="2" t="s">
        <v>19</v>
      </c>
      <c r="G4" s="7" t="s">
        <v>93</v>
      </c>
      <c r="H4" s="6" t="s">
        <v>47</v>
      </c>
      <c r="I4" s="9" t="s">
        <v>34</v>
      </c>
    </row>
    <row r="5" spans="1:12" ht="48" x14ac:dyDescent="0.2">
      <c r="A5" s="15" t="s">
        <v>11</v>
      </c>
      <c r="B5" s="2" t="s">
        <v>30</v>
      </c>
      <c r="C5" s="1" t="s">
        <v>41</v>
      </c>
      <c r="D5" s="1" t="s">
        <v>42</v>
      </c>
      <c r="E5" s="2" t="s">
        <v>16</v>
      </c>
      <c r="F5" s="2" t="s">
        <v>20</v>
      </c>
      <c r="G5" s="7" t="s">
        <v>92</v>
      </c>
      <c r="H5" s="9" t="s">
        <v>55</v>
      </c>
      <c r="I5" s="9" t="s">
        <v>35</v>
      </c>
    </row>
    <row r="6" spans="1:12" ht="60" x14ac:dyDescent="0.2">
      <c r="A6" s="15" t="s">
        <v>12</v>
      </c>
      <c r="B6" s="2" t="s">
        <v>31</v>
      </c>
      <c r="C6" s="1" t="s">
        <v>43</v>
      </c>
      <c r="D6" s="1" t="s">
        <v>44</v>
      </c>
      <c r="E6" s="2" t="s">
        <v>48</v>
      </c>
      <c r="F6" s="2" t="s">
        <v>57</v>
      </c>
      <c r="G6" s="7" t="s">
        <v>91</v>
      </c>
      <c r="H6" s="9" t="s">
        <v>56</v>
      </c>
      <c r="I6" s="9" t="s">
        <v>69</v>
      </c>
    </row>
    <row r="7" spans="1:12" ht="60" x14ac:dyDescent="0.2">
      <c r="A7" s="15" t="s">
        <v>13</v>
      </c>
      <c r="B7" s="2" t="s">
        <v>32</v>
      </c>
      <c r="C7" s="1" t="s">
        <v>45</v>
      </c>
      <c r="D7" s="1" t="s">
        <v>38</v>
      </c>
      <c r="E7" s="2" t="s">
        <v>17</v>
      </c>
      <c r="F7" s="2" t="s">
        <v>22</v>
      </c>
      <c r="G7" s="2" t="s">
        <v>36</v>
      </c>
      <c r="H7" s="16" t="s">
        <v>65</v>
      </c>
      <c r="I7" s="2"/>
    </row>
  </sheetData>
  <pageMargins left="0.25" right="0.25" top="0.75" bottom="0.75" header="0.3" footer="0.3"/>
  <pageSetup paperSize="9" scale="72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98FDF-0A80-4CC3-A0C0-0C350AEE1B23}">
  <sheetPr>
    <pageSetUpPr fitToPage="1"/>
  </sheetPr>
  <dimension ref="B3:D14"/>
  <sheetViews>
    <sheetView workbookViewId="0">
      <selection activeCell="K11" sqref="K11"/>
    </sheetView>
  </sheetViews>
  <sheetFormatPr defaultRowHeight="15" x14ac:dyDescent="0.25"/>
  <cols>
    <col min="2" max="2" width="37.140625" customWidth="1"/>
    <col min="3" max="3" width="9.5703125" customWidth="1"/>
    <col min="4" max="4" width="32.5703125" customWidth="1"/>
  </cols>
  <sheetData>
    <row r="3" spans="2:4" x14ac:dyDescent="0.25">
      <c r="B3" s="20" t="s">
        <v>90</v>
      </c>
    </row>
    <row r="5" spans="2:4" ht="38.25" customHeight="1" x14ac:dyDescent="0.25">
      <c r="B5" s="11" t="s">
        <v>50</v>
      </c>
      <c r="C5" s="11" t="s">
        <v>98</v>
      </c>
      <c r="D5" s="11" t="s">
        <v>82</v>
      </c>
    </row>
    <row r="6" spans="2:4" x14ac:dyDescent="0.25">
      <c r="B6" s="18" t="s">
        <v>63</v>
      </c>
      <c r="C6" s="18" t="s">
        <v>70</v>
      </c>
      <c r="D6" s="12" t="s">
        <v>83</v>
      </c>
    </row>
    <row r="7" spans="2:4" x14ac:dyDescent="0.25">
      <c r="B7" s="18" t="s">
        <v>71</v>
      </c>
      <c r="C7" s="18" t="s">
        <v>72</v>
      </c>
      <c r="D7" s="12" t="s">
        <v>84</v>
      </c>
    </row>
    <row r="8" spans="2:4" x14ac:dyDescent="0.25">
      <c r="B8" s="18" t="s">
        <v>73</v>
      </c>
      <c r="C8" s="18" t="s">
        <v>74</v>
      </c>
      <c r="D8" s="12" t="s">
        <v>85</v>
      </c>
    </row>
    <row r="9" spans="2:4" x14ac:dyDescent="0.25">
      <c r="B9" s="18" t="s">
        <v>75</v>
      </c>
      <c r="C9" s="18" t="s">
        <v>74</v>
      </c>
      <c r="D9" s="12" t="s">
        <v>85</v>
      </c>
    </row>
    <row r="10" spans="2:4" x14ac:dyDescent="0.25">
      <c r="B10" s="18" t="s">
        <v>61</v>
      </c>
      <c r="C10" s="18" t="s">
        <v>76</v>
      </c>
      <c r="D10" s="12" t="s">
        <v>86</v>
      </c>
    </row>
    <row r="11" spans="2:4" x14ac:dyDescent="0.25">
      <c r="B11" s="18" t="s">
        <v>59</v>
      </c>
      <c r="C11" s="18" t="s">
        <v>77</v>
      </c>
      <c r="D11" s="12" t="s">
        <v>87</v>
      </c>
    </row>
    <row r="12" spans="2:4" x14ac:dyDescent="0.25">
      <c r="B12" s="18" t="s">
        <v>49</v>
      </c>
      <c r="C12" s="18" t="s">
        <v>78</v>
      </c>
      <c r="D12" s="12" t="s">
        <v>88</v>
      </c>
    </row>
    <row r="13" spans="2:4" x14ac:dyDescent="0.25">
      <c r="B13" s="18" t="s">
        <v>60</v>
      </c>
      <c r="C13" s="18" t="s">
        <v>79</v>
      </c>
      <c r="D13" s="12" t="s">
        <v>89</v>
      </c>
    </row>
    <row r="14" spans="2:4" x14ac:dyDescent="0.25">
      <c r="B14" s="19" t="s">
        <v>80</v>
      </c>
      <c r="C14" s="19" t="s">
        <v>81</v>
      </c>
      <c r="D14" s="12" t="s">
        <v>97</v>
      </c>
    </row>
  </sheetData>
  <pageMargins left="0.7" right="0.7" top="0.75" bottom="0.75" header="0.3" footer="0.3"/>
  <pageSetup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81A5F-CA1D-41BD-861A-D0DA469844F6}">
  <dimension ref="B2:P24"/>
  <sheetViews>
    <sheetView workbookViewId="0">
      <selection activeCell="Q32" sqref="Q32"/>
    </sheetView>
  </sheetViews>
  <sheetFormatPr defaultRowHeight="15" x14ac:dyDescent="0.25"/>
  <cols>
    <col min="2" max="2" width="7.42578125" bestFit="1" customWidth="1"/>
    <col min="3" max="3" width="8" bestFit="1" customWidth="1"/>
    <col min="4" max="4" width="4.7109375" bestFit="1" customWidth="1"/>
    <col min="5" max="5" width="10.7109375" bestFit="1" customWidth="1"/>
    <col min="6" max="6" width="15.140625" bestFit="1" customWidth="1"/>
    <col min="7" max="7" width="5.85546875" bestFit="1" customWidth="1"/>
    <col min="8" max="8" width="21.85546875" bestFit="1" customWidth="1"/>
    <col min="9" max="9" width="11" bestFit="1" customWidth="1"/>
    <col min="10" max="10" width="10.140625" bestFit="1" customWidth="1"/>
    <col min="11" max="11" width="9" bestFit="1" customWidth="1"/>
    <col min="12" max="12" width="10.140625" bestFit="1" customWidth="1"/>
    <col min="13" max="13" width="4.140625" bestFit="1" customWidth="1"/>
    <col min="14" max="14" width="13.28515625" bestFit="1" customWidth="1"/>
    <col min="15" max="15" width="18.85546875" bestFit="1" customWidth="1"/>
    <col min="16" max="16" width="9.5703125" bestFit="1" customWidth="1"/>
  </cols>
  <sheetData>
    <row r="2" spans="2:16" ht="24" x14ac:dyDescent="0.25">
      <c r="B2" s="25" t="s">
        <v>101</v>
      </c>
      <c r="C2" s="25" t="s">
        <v>102</v>
      </c>
      <c r="D2" s="25" t="s">
        <v>103</v>
      </c>
      <c r="E2" s="25" t="s">
        <v>104</v>
      </c>
      <c r="F2" s="25" t="s">
        <v>105</v>
      </c>
      <c r="G2" s="25" t="s">
        <v>106</v>
      </c>
      <c r="H2" s="25" t="s">
        <v>107</v>
      </c>
      <c r="I2" s="25" t="s">
        <v>108</v>
      </c>
      <c r="J2" s="26" t="s">
        <v>109</v>
      </c>
      <c r="K2" s="25" t="s">
        <v>110</v>
      </c>
      <c r="L2" s="25" t="s">
        <v>111</v>
      </c>
      <c r="M2" s="25" t="s">
        <v>24</v>
      </c>
      <c r="N2" s="25" t="s">
        <v>112</v>
      </c>
      <c r="O2" s="25" t="s">
        <v>113</v>
      </c>
      <c r="P2" s="25" t="s">
        <v>114</v>
      </c>
    </row>
    <row r="3" spans="2:16" x14ac:dyDescent="0.25">
      <c r="B3" s="21" t="s">
        <v>115</v>
      </c>
      <c r="C3" s="21" t="s">
        <v>116</v>
      </c>
      <c r="D3" s="21" t="s">
        <v>117</v>
      </c>
      <c r="E3" s="21" t="s">
        <v>118</v>
      </c>
      <c r="F3" s="21" t="s">
        <v>119</v>
      </c>
      <c r="G3" s="21" t="s">
        <v>8</v>
      </c>
      <c r="H3" s="21" t="s">
        <v>120</v>
      </c>
      <c r="I3" s="21" t="s">
        <v>121</v>
      </c>
      <c r="J3" s="22">
        <v>18214</v>
      </c>
      <c r="K3" s="21" t="s">
        <v>122</v>
      </c>
      <c r="L3" s="21" t="s">
        <v>123</v>
      </c>
      <c r="M3" s="21" t="s">
        <v>9</v>
      </c>
      <c r="N3" s="21" t="s">
        <v>124</v>
      </c>
      <c r="O3" s="21" t="s">
        <v>125</v>
      </c>
      <c r="P3" s="21" t="s">
        <v>26</v>
      </c>
    </row>
    <row r="4" spans="2:16" x14ac:dyDescent="0.25">
      <c r="B4" s="23" t="s">
        <v>115</v>
      </c>
      <c r="C4" s="23" t="s">
        <v>116</v>
      </c>
      <c r="D4" s="23" t="s">
        <v>126</v>
      </c>
      <c r="E4" s="23" t="s">
        <v>127</v>
      </c>
      <c r="F4" s="23" t="s">
        <v>128</v>
      </c>
      <c r="G4" s="23"/>
      <c r="H4" s="23" t="s">
        <v>120</v>
      </c>
      <c r="I4" s="23" t="s">
        <v>129</v>
      </c>
      <c r="J4" s="24">
        <v>20500</v>
      </c>
      <c r="K4" s="23" t="s">
        <v>130</v>
      </c>
      <c r="L4" s="23" t="s">
        <v>131</v>
      </c>
      <c r="M4" s="23" t="s">
        <v>132</v>
      </c>
      <c r="N4" s="23" t="s">
        <v>124</v>
      </c>
      <c r="O4" s="23" t="s">
        <v>125</v>
      </c>
      <c r="P4" s="23" t="s">
        <v>26</v>
      </c>
    </row>
    <row r="5" spans="2:16" x14ac:dyDescent="0.25">
      <c r="B5" s="21" t="s">
        <v>133</v>
      </c>
      <c r="C5" s="21" t="s">
        <v>116</v>
      </c>
      <c r="D5" s="21" t="s">
        <v>117</v>
      </c>
      <c r="E5" s="21" t="s">
        <v>134</v>
      </c>
      <c r="F5" s="21" t="s">
        <v>135</v>
      </c>
      <c r="G5" s="21" t="s">
        <v>9</v>
      </c>
      <c r="H5" s="21" t="s">
        <v>136</v>
      </c>
      <c r="I5" s="21" t="s">
        <v>137</v>
      </c>
      <c r="J5" s="22">
        <v>19628</v>
      </c>
      <c r="K5" s="21" t="s">
        <v>138</v>
      </c>
      <c r="L5" s="21" t="s">
        <v>139</v>
      </c>
      <c r="M5" s="21" t="s">
        <v>9</v>
      </c>
      <c r="N5" s="21" t="s">
        <v>124</v>
      </c>
      <c r="O5" s="21" t="s">
        <v>140</v>
      </c>
      <c r="P5" s="21" t="s">
        <v>26</v>
      </c>
    </row>
    <row r="6" spans="2:16" x14ac:dyDescent="0.25">
      <c r="B6" s="23" t="s">
        <v>133</v>
      </c>
      <c r="C6" s="23" t="s">
        <v>116</v>
      </c>
      <c r="D6" s="23" t="s">
        <v>141</v>
      </c>
      <c r="E6" s="23" t="s">
        <v>134</v>
      </c>
      <c r="F6" s="23" t="s">
        <v>142</v>
      </c>
      <c r="G6" s="23"/>
      <c r="H6" s="23" t="s">
        <v>136</v>
      </c>
      <c r="I6" s="23" t="s">
        <v>137</v>
      </c>
      <c r="J6" s="24">
        <v>19609</v>
      </c>
      <c r="K6" s="23" t="s">
        <v>143</v>
      </c>
      <c r="L6" s="23" t="s">
        <v>144</v>
      </c>
      <c r="M6" s="23" t="s">
        <v>132</v>
      </c>
      <c r="N6" s="23" t="s">
        <v>124</v>
      </c>
      <c r="O6" s="23"/>
      <c r="P6" s="23" t="s">
        <v>26</v>
      </c>
    </row>
    <row r="7" spans="2:16" x14ac:dyDescent="0.25">
      <c r="B7" s="21" t="s">
        <v>145</v>
      </c>
      <c r="C7" s="21" t="s">
        <v>146</v>
      </c>
      <c r="D7" s="21" t="s">
        <v>141</v>
      </c>
      <c r="E7" s="21" t="s">
        <v>147</v>
      </c>
      <c r="F7" s="21" t="s">
        <v>148</v>
      </c>
      <c r="G7" s="21" t="s">
        <v>10</v>
      </c>
      <c r="H7" s="21" t="s">
        <v>149</v>
      </c>
      <c r="I7" s="21" t="s">
        <v>150</v>
      </c>
      <c r="J7" s="22">
        <v>19985</v>
      </c>
      <c r="K7" s="21" t="s">
        <v>151</v>
      </c>
      <c r="L7" s="21" t="s">
        <v>152</v>
      </c>
      <c r="M7" s="21" t="s">
        <v>9</v>
      </c>
      <c r="N7" s="21" t="s">
        <v>153</v>
      </c>
      <c r="O7" s="21"/>
      <c r="P7" s="21" t="s">
        <v>26</v>
      </c>
    </row>
    <row r="8" spans="2:16" x14ac:dyDescent="0.25">
      <c r="B8" s="23" t="s">
        <v>145</v>
      </c>
      <c r="C8" s="23" t="s">
        <v>146</v>
      </c>
      <c r="D8" s="23" t="s">
        <v>141</v>
      </c>
      <c r="E8" s="23" t="s">
        <v>154</v>
      </c>
      <c r="F8" s="23" t="s">
        <v>155</v>
      </c>
      <c r="G8" s="23"/>
      <c r="H8" s="23" t="s">
        <v>156</v>
      </c>
      <c r="I8" s="23" t="s">
        <v>157</v>
      </c>
      <c r="J8" s="24">
        <v>19962</v>
      </c>
      <c r="K8" s="23" t="s">
        <v>158</v>
      </c>
      <c r="L8" s="23" t="s">
        <v>159</v>
      </c>
      <c r="M8" s="23" t="s">
        <v>132</v>
      </c>
      <c r="N8" s="23" t="s">
        <v>153</v>
      </c>
      <c r="O8" s="23"/>
      <c r="P8" s="23" t="s">
        <v>26</v>
      </c>
    </row>
    <row r="9" spans="2:16" x14ac:dyDescent="0.25">
      <c r="B9" s="21" t="s">
        <v>160</v>
      </c>
      <c r="C9" s="21" t="s">
        <v>161</v>
      </c>
      <c r="D9" s="21" t="s">
        <v>141</v>
      </c>
      <c r="E9" s="21" t="s">
        <v>162</v>
      </c>
      <c r="F9" s="21" t="s">
        <v>163</v>
      </c>
      <c r="G9" s="21" t="s">
        <v>11</v>
      </c>
      <c r="H9" s="21" t="s">
        <v>164</v>
      </c>
      <c r="I9" s="21" t="s">
        <v>165</v>
      </c>
      <c r="J9" s="22">
        <v>17953</v>
      </c>
      <c r="K9" s="21" t="s">
        <v>166</v>
      </c>
      <c r="L9" s="21" t="s">
        <v>167</v>
      </c>
      <c r="M9" s="21" t="s">
        <v>8</v>
      </c>
      <c r="N9" s="21" t="s">
        <v>124</v>
      </c>
      <c r="O9" s="21"/>
      <c r="P9" s="21" t="s">
        <v>26</v>
      </c>
    </row>
    <row r="10" spans="2:16" x14ac:dyDescent="0.25">
      <c r="B10" s="23" t="s">
        <v>168</v>
      </c>
      <c r="C10" s="23" t="s">
        <v>161</v>
      </c>
      <c r="D10" s="23" t="s">
        <v>126</v>
      </c>
      <c r="E10" s="23" t="s">
        <v>169</v>
      </c>
      <c r="F10" s="23" t="s">
        <v>170</v>
      </c>
      <c r="G10" s="23" t="s">
        <v>12</v>
      </c>
      <c r="H10" s="23" t="s">
        <v>171</v>
      </c>
      <c r="I10" s="23" t="s">
        <v>172</v>
      </c>
      <c r="J10" s="24">
        <v>17645</v>
      </c>
      <c r="K10" s="23" t="s">
        <v>173</v>
      </c>
      <c r="L10" s="23" t="s">
        <v>174</v>
      </c>
      <c r="M10" s="23" t="s">
        <v>8</v>
      </c>
      <c r="N10" s="23" t="s">
        <v>124</v>
      </c>
      <c r="O10" s="23"/>
      <c r="P10" s="23" t="s">
        <v>26</v>
      </c>
    </row>
    <row r="11" spans="2:16" x14ac:dyDescent="0.25">
      <c r="B11" s="21" t="s">
        <v>175</v>
      </c>
      <c r="C11" s="21" t="s">
        <v>116</v>
      </c>
      <c r="D11" s="21" t="s">
        <v>126</v>
      </c>
      <c r="E11" s="21" t="s">
        <v>176</v>
      </c>
      <c r="F11" s="21" t="s">
        <v>177</v>
      </c>
      <c r="G11" s="21" t="s">
        <v>13</v>
      </c>
      <c r="H11" s="21" t="s">
        <v>178</v>
      </c>
      <c r="I11" s="21" t="s">
        <v>179</v>
      </c>
      <c r="J11" s="22">
        <v>17337</v>
      </c>
      <c r="K11" s="21" t="s">
        <v>180</v>
      </c>
      <c r="L11" s="21" t="s">
        <v>181</v>
      </c>
      <c r="M11" s="21" t="s">
        <v>8</v>
      </c>
      <c r="N11" s="21" t="s">
        <v>124</v>
      </c>
      <c r="O11" s="21"/>
      <c r="P11" s="21" t="s">
        <v>26</v>
      </c>
    </row>
    <row r="12" spans="2:16" x14ac:dyDescent="0.25">
      <c r="B12" s="23" t="s">
        <v>182</v>
      </c>
      <c r="C12" s="23" t="s">
        <v>116</v>
      </c>
      <c r="D12" s="23" t="s">
        <v>183</v>
      </c>
      <c r="E12" s="23" t="s">
        <v>184</v>
      </c>
      <c r="F12" s="23" t="s">
        <v>185</v>
      </c>
      <c r="G12" s="23" t="s">
        <v>186</v>
      </c>
      <c r="H12" s="23" t="s">
        <v>187</v>
      </c>
      <c r="I12" s="23" t="s">
        <v>188</v>
      </c>
      <c r="J12" s="24">
        <v>16224</v>
      </c>
      <c r="K12" s="23" t="s">
        <v>189</v>
      </c>
      <c r="L12" s="23" t="s">
        <v>190</v>
      </c>
      <c r="M12" s="23" t="s">
        <v>8</v>
      </c>
      <c r="N12" s="23" t="s">
        <v>124</v>
      </c>
      <c r="O12" s="23"/>
      <c r="P12" s="23" t="s">
        <v>26</v>
      </c>
    </row>
    <row r="13" spans="2:16" x14ac:dyDescent="0.25">
      <c r="B13" s="21" t="s">
        <v>191</v>
      </c>
      <c r="C13" s="21" t="s">
        <v>116</v>
      </c>
      <c r="D13" s="21" t="s">
        <v>126</v>
      </c>
      <c r="E13" s="21" t="s">
        <v>192</v>
      </c>
      <c r="F13" s="21" t="s">
        <v>193</v>
      </c>
      <c r="G13" s="21" t="s">
        <v>194</v>
      </c>
      <c r="H13" s="21" t="s">
        <v>195</v>
      </c>
      <c r="I13" s="21" t="s">
        <v>196</v>
      </c>
      <c r="J13" s="22">
        <v>13625</v>
      </c>
      <c r="K13" s="21" t="s">
        <v>197</v>
      </c>
      <c r="L13" s="21" t="s">
        <v>198</v>
      </c>
      <c r="M13" s="21" t="s">
        <v>8</v>
      </c>
      <c r="N13" s="21" t="s">
        <v>124</v>
      </c>
      <c r="O13" s="21"/>
      <c r="P13" s="21" t="s">
        <v>26</v>
      </c>
    </row>
    <row r="14" spans="2:16" x14ac:dyDescent="0.25">
      <c r="B14" s="23" t="s">
        <v>199</v>
      </c>
      <c r="C14" s="23" t="s">
        <v>116</v>
      </c>
      <c r="D14" s="23" t="s">
        <v>117</v>
      </c>
      <c r="E14" s="23" t="s">
        <v>200</v>
      </c>
      <c r="F14" s="23" t="s">
        <v>201</v>
      </c>
      <c r="G14" s="23" t="s">
        <v>202</v>
      </c>
      <c r="H14" s="23" t="s">
        <v>203</v>
      </c>
      <c r="I14" s="23" t="s">
        <v>204</v>
      </c>
      <c r="J14" s="24">
        <v>21183</v>
      </c>
      <c r="K14" s="23" t="s">
        <v>205</v>
      </c>
      <c r="L14" s="23" t="s">
        <v>206</v>
      </c>
      <c r="M14" s="23" t="s">
        <v>9</v>
      </c>
      <c r="N14" s="23" t="s">
        <v>124</v>
      </c>
      <c r="O14" s="23"/>
      <c r="P14" s="23" t="s">
        <v>26</v>
      </c>
    </row>
    <row r="15" spans="2:16" x14ac:dyDescent="0.25">
      <c r="B15" s="21" t="s">
        <v>199</v>
      </c>
      <c r="C15" s="21" t="s">
        <v>116</v>
      </c>
      <c r="D15" s="21" t="s">
        <v>141</v>
      </c>
      <c r="E15" s="21" t="s">
        <v>207</v>
      </c>
      <c r="F15" s="21" t="s">
        <v>208</v>
      </c>
      <c r="G15" s="21"/>
      <c r="H15" s="21" t="s">
        <v>209</v>
      </c>
      <c r="I15" s="21" t="s">
        <v>210</v>
      </c>
      <c r="J15" s="22">
        <v>16086</v>
      </c>
      <c r="K15" s="21" t="s">
        <v>211</v>
      </c>
      <c r="L15" s="21" t="s">
        <v>212</v>
      </c>
      <c r="M15" s="21" t="s">
        <v>132</v>
      </c>
      <c r="N15" s="21" t="s">
        <v>124</v>
      </c>
      <c r="O15" s="21"/>
      <c r="P15" s="21" t="s">
        <v>26</v>
      </c>
    </row>
    <row r="16" spans="2:16" x14ac:dyDescent="0.25">
      <c r="B16" s="23" t="s">
        <v>213</v>
      </c>
      <c r="C16" s="23" t="s">
        <v>161</v>
      </c>
      <c r="D16" s="23" t="s">
        <v>141</v>
      </c>
      <c r="E16" s="23" t="s">
        <v>214</v>
      </c>
      <c r="F16" s="23" t="s">
        <v>215</v>
      </c>
      <c r="G16" s="23" t="s">
        <v>216</v>
      </c>
      <c r="H16" s="23" t="s">
        <v>217</v>
      </c>
      <c r="I16" s="23" t="s">
        <v>218</v>
      </c>
      <c r="J16" s="24">
        <v>19312</v>
      </c>
      <c r="K16" s="23" t="s">
        <v>219</v>
      </c>
      <c r="L16" s="23" t="s">
        <v>220</v>
      </c>
      <c r="M16" s="23" t="s">
        <v>8</v>
      </c>
      <c r="N16" s="23" t="s">
        <v>124</v>
      </c>
      <c r="O16" s="23"/>
      <c r="P16" s="23" t="s">
        <v>26</v>
      </c>
    </row>
    <row r="17" spans="2:16" x14ac:dyDescent="0.25">
      <c r="B17" s="21" t="s">
        <v>221</v>
      </c>
      <c r="C17" s="21" t="s">
        <v>161</v>
      </c>
      <c r="D17" s="21" t="s">
        <v>183</v>
      </c>
      <c r="E17" s="21" t="s">
        <v>222</v>
      </c>
      <c r="F17" s="21" t="s">
        <v>223</v>
      </c>
      <c r="G17" s="21" t="s">
        <v>224</v>
      </c>
      <c r="H17" s="21" t="s">
        <v>217</v>
      </c>
      <c r="I17" s="21" t="s">
        <v>218</v>
      </c>
      <c r="J17" s="22">
        <v>45638</v>
      </c>
      <c r="K17" s="21"/>
      <c r="L17" s="21" t="s">
        <v>225</v>
      </c>
      <c r="M17" s="21" t="s">
        <v>8</v>
      </c>
      <c r="N17" s="21" t="s">
        <v>124</v>
      </c>
      <c r="O17" s="21"/>
      <c r="P17" s="21" t="s">
        <v>26</v>
      </c>
    </row>
    <row r="18" spans="2:16" x14ac:dyDescent="0.25">
      <c r="B18" s="23" t="s">
        <v>226</v>
      </c>
      <c r="C18" s="23" t="s">
        <v>116</v>
      </c>
      <c r="D18" s="23" t="s">
        <v>183</v>
      </c>
      <c r="E18" s="23" t="s">
        <v>227</v>
      </c>
      <c r="F18" s="23" t="s">
        <v>228</v>
      </c>
      <c r="G18" s="23" t="s">
        <v>229</v>
      </c>
      <c r="H18" s="23" t="s">
        <v>230</v>
      </c>
      <c r="I18" s="23" t="s">
        <v>231</v>
      </c>
      <c r="J18" s="24">
        <v>18215</v>
      </c>
      <c r="K18" s="23" t="s">
        <v>232</v>
      </c>
      <c r="L18" s="23" t="s">
        <v>233</v>
      </c>
      <c r="M18" s="23" t="s">
        <v>9</v>
      </c>
      <c r="N18" s="23" t="s">
        <v>124</v>
      </c>
      <c r="O18" s="23"/>
      <c r="P18" s="23" t="s">
        <v>26</v>
      </c>
    </row>
    <row r="19" spans="2:16" x14ac:dyDescent="0.25">
      <c r="B19" s="21" t="s">
        <v>226</v>
      </c>
      <c r="C19" s="21" t="s">
        <v>116</v>
      </c>
      <c r="D19" s="21" t="s">
        <v>117</v>
      </c>
      <c r="E19" s="21" t="s">
        <v>227</v>
      </c>
      <c r="F19" s="21" t="s">
        <v>234</v>
      </c>
      <c r="G19" s="21"/>
      <c r="H19" s="21" t="s">
        <v>230</v>
      </c>
      <c r="I19" s="21" t="s">
        <v>231</v>
      </c>
      <c r="J19" s="22">
        <v>18185</v>
      </c>
      <c r="K19" s="21" t="s">
        <v>235</v>
      </c>
      <c r="L19" s="21" t="s">
        <v>236</v>
      </c>
      <c r="M19" s="21" t="s">
        <v>132</v>
      </c>
      <c r="N19" s="21" t="s">
        <v>124</v>
      </c>
      <c r="O19" s="21"/>
      <c r="P19" s="21" t="s">
        <v>26</v>
      </c>
    </row>
    <row r="20" spans="2:16" x14ac:dyDescent="0.25">
      <c r="B20" s="23" t="s">
        <v>237</v>
      </c>
      <c r="C20" s="23" t="s">
        <v>161</v>
      </c>
      <c r="D20" s="23" t="s">
        <v>141</v>
      </c>
      <c r="E20" s="23" t="s">
        <v>238</v>
      </c>
      <c r="F20" s="23" t="s">
        <v>239</v>
      </c>
      <c r="G20" s="23" t="s">
        <v>240</v>
      </c>
      <c r="H20" s="23" t="s">
        <v>241</v>
      </c>
      <c r="I20" s="23" t="s">
        <v>242</v>
      </c>
      <c r="J20" s="24">
        <v>18484</v>
      </c>
      <c r="K20" s="23" t="s">
        <v>243</v>
      </c>
      <c r="L20" s="23" t="s">
        <v>244</v>
      </c>
      <c r="M20" s="23" t="s">
        <v>9</v>
      </c>
      <c r="N20" s="23" t="s">
        <v>124</v>
      </c>
      <c r="O20" s="23"/>
      <c r="P20" s="23" t="s">
        <v>26</v>
      </c>
    </row>
    <row r="21" spans="2:16" x14ac:dyDescent="0.25">
      <c r="B21" s="21" t="s">
        <v>237</v>
      </c>
      <c r="C21" s="21" t="s">
        <v>161</v>
      </c>
      <c r="D21" s="21" t="s">
        <v>117</v>
      </c>
      <c r="E21" s="21" t="s">
        <v>245</v>
      </c>
      <c r="F21" s="21" t="s">
        <v>246</v>
      </c>
      <c r="G21" s="21"/>
      <c r="H21" s="21" t="s">
        <v>241</v>
      </c>
      <c r="I21" s="21" t="s">
        <v>242</v>
      </c>
      <c r="J21" s="22">
        <v>17888</v>
      </c>
      <c r="K21" s="21" t="s">
        <v>247</v>
      </c>
      <c r="L21" s="21" t="s">
        <v>244</v>
      </c>
      <c r="M21" s="21" t="s">
        <v>132</v>
      </c>
      <c r="N21" s="21" t="s">
        <v>124</v>
      </c>
      <c r="O21" s="21"/>
      <c r="P21" s="21" t="s">
        <v>26</v>
      </c>
    </row>
    <row r="22" spans="2:16" x14ac:dyDescent="0.25">
      <c r="B22" s="23" t="s">
        <v>248</v>
      </c>
      <c r="C22" s="23" t="s">
        <v>161</v>
      </c>
      <c r="D22" s="23" t="s">
        <v>249</v>
      </c>
      <c r="E22" s="23" t="s">
        <v>250</v>
      </c>
      <c r="F22" s="23" t="s">
        <v>251</v>
      </c>
      <c r="G22" s="23" t="s">
        <v>252</v>
      </c>
      <c r="H22" s="23" t="s">
        <v>253</v>
      </c>
      <c r="I22" s="23" t="s">
        <v>254</v>
      </c>
      <c r="J22" s="24">
        <v>21434</v>
      </c>
      <c r="K22" s="23" t="s">
        <v>255</v>
      </c>
      <c r="L22" s="23" t="s">
        <v>256</v>
      </c>
      <c r="M22" s="23" t="s">
        <v>9</v>
      </c>
      <c r="N22" s="23" t="s">
        <v>124</v>
      </c>
      <c r="O22" s="23" t="s">
        <v>257</v>
      </c>
      <c r="P22" s="23" t="s">
        <v>26</v>
      </c>
    </row>
    <row r="23" spans="2:16" x14ac:dyDescent="0.25">
      <c r="B23" s="21" t="s">
        <v>248</v>
      </c>
      <c r="C23" s="21" t="s">
        <v>161</v>
      </c>
      <c r="D23" s="21" t="s">
        <v>117</v>
      </c>
      <c r="E23" s="21" t="s">
        <v>250</v>
      </c>
      <c r="F23" s="21" t="s">
        <v>258</v>
      </c>
      <c r="G23" s="21"/>
      <c r="H23" s="21" t="s">
        <v>253</v>
      </c>
      <c r="I23" s="21" t="s">
        <v>254</v>
      </c>
      <c r="J23" s="22">
        <v>20334</v>
      </c>
      <c r="K23" s="21" t="s">
        <v>259</v>
      </c>
      <c r="L23" s="21" t="s">
        <v>256</v>
      </c>
      <c r="M23" s="21">
        <v>0</v>
      </c>
      <c r="N23" s="21"/>
      <c r="O23" s="21"/>
      <c r="P23" s="21" t="s">
        <v>26</v>
      </c>
    </row>
    <row r="24" spans="2:16" x14ac:dyDescent="0.25">
      <c r="B24" s="23">
        <v>113</v>
      </c>
      <c r="C24" s="23" t="s">
        <v>25</v>
      </c>
      <c r="D24" s="23" t="s">
        <v>117</v>
      </c>
      <c r="E24" s="23" t="s">
        <v>260</v>
      </c>
      <c r="F24" s="23" t="s">
        <v>261</v>
      </c>
      <c r="G24" s="23">
        <v>15</v>
      </c>
      <c r="H24" s="23"/>
      <c r="I24" s="23"/>
      <c r="J24" s="24"/>
      <c r="K24" s="23"/>
      <c r="L24" s="23"/>
      <c r="M24" s="23"/>
      <c r="N24" s="23"/>
      <c r="O24" s="23"/>
      <c r="P24" s="2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02B72-8555-43C2-BA7E-50BBF7C81829}">
  <dimension ref="B2:J16"/>
  <sheetViews>
    <sheetView tabSelected="1" workbookViewId="0">
      <selection activeCell="B29" sqref="B29"/>
    </sheetView>
  </sheetViews>
  <sheetFormatPr defaultRowHeight="15" x14ac:dyDescent="0.25"/>
  <cols>
    <col min="2" max="2" width="33" customWidth="1"/>
    <col min="5" max="5" width="12.140625" customWidth="1"/>
  </cols>
  <sheetData>
    <row r="2" spans="2:10" x14ac:dyDescent="0.25">
      <c r="B2" s="20" t="s">
        <v>268</v>
      </c>
    </row>
    <row r="4" spans="2:10" x14ac:dyDescent="0.25">
      <c r="B4" s="11" t="s">
        <v>50</v>
      </c>
      <c r="C4" s="11" t="s">
        <v>262</v>
      </c>
      <c r="D4" s="11" t="s">
        <v>263</v>
      </c>
      <c r="E4" s="11" t="s">
        <v>264</v>
      </c>
      <c r="G4" s="11" t="s">
        <v>23</v>
      </c>
      <c r="H4" s="11" t="s">
        <v>24</v>
      </c>
      <c r="I4" s="11" t="s">
        <v>25</v>
      </c>
      <c r="J4" s="11" t="s">
        <v>99</v>
      </c>
    </row>
    <row r="5" spans="2:10" x14ac:dyDescent="0.25">
      <c r="B5" s="12" t="s">
        <v>49</v>
      </c>
      <c r="C5" s="14">
        <f>3*22</f>
        <v>66</v>
      </c>
      <c r="D5" s="14"/>
      <c r="E5" s="14"/>
      <c r="G5" s="1">
        <v>308734</v>
      </c>
      <c r="H5" s="5">
        <v>22</v>
      </c>
      <c r="I5" s="5" t="s">
        <v>26</v>
      </c>
      <c r="J5" s="5">
        <v>532</v>
      </c>
    </row>
    <row r="6" spans="2:10" x14ac:dyDescent="0.25">
      <c r="B6" s="12" t="s">
        <v>58</v>
      </c>
      <c r="C6" s="14">
        <f>10*22</f>
        <v>220</v>
      </c>
      <c r="D6" s="14"/>
      <c r="E6" s="14"/>
    </row>
    <row r="7" spans="2:10" x14ac:dyDescent="0.25">
      <c r="B7" s="12" t="s">
        <v>59</v>
      </c>
      <c r="C7" s="14">
        <f>15*22</f>
        <v>330</v>
      </c>
      <c r="D7" s="14"/>
      <c r="E7" s="14"/>
    </row>
    <row r="8" spans="2:10" x14ac:dyDescent="0.25">
      <c r="B8" s="12" t="s">
        <v>60</v>
      </c>
      <c r="C8" s="14">
        <v>165</v>
      </c>
      <c r="D8" s="14"/>
      <c r="E8" s="14"/>
    </row>
    <row r="9" spans="2:10" x14ac:dyDescent="0.25">
      <c r="B9" s="12" t="s">
        <v>64</v>
      </c>
      <c r="C9" s="14">
        <v>314</v>
      </c>
      <c r="D9" s="14"/>
      <c r="E9" s="14"/>
    </row>
    <row r="10" spans="2:10" x14ac:dyDescent="0.25">
      <c r="B10" s="12" t="s">
        <v>62</v>
      </c>
      <c r="C10" s="14">
        <f>4*22</f>
        <v>88</v>
      </c>
      <c r="D10" s="14"/>
      <c r="E10" s="14"/>
    </row>
    <row r="11" spans="2:10" x14ac:dyDescent="0.25">
      <c r="B11" s="13" t="s">
        <v>100</v>
      </c>
      <c r="C11" s="14">
        <v>300</v>
      </c>
      <c r="D11" s="14"/>
      <c r="E11" s="14"/>
    </row>
    <row r="12" spans="2:10" x14ac:dyDescent="0.25">
      <c r="B12" s="13" t="s">
        <v>67</v>
      </c>
      <c r="C12" s="14">
        <f>8*22</f>
        <v>176</v>
      </c>
      <c r="D12" s="14"/>
      <c r="E12" s="14"/>
    </row>
    <row r="14" spans="2:10" x14ac:dyDescent="0.25">
      <c r="B14" s="11" t="s">
        <v>265</v>
      </c>
      <c r="C14" s="14">
        <f>186*6</f>
        <v>1116</v>
      </c>
    </row>
    <row r="15" spans="2:10" x14ac:dyDescent="0.25">
      <c r="B15" s="11" t="s">
        <v>266</v>
      </c>
      <c r="C15" s="14">
        <v>200</v>
      </c>
    </row>
    <row r="16" spans="2:10" x14ac:dyDescent="0.25">
      <c r="B16" s="27" t="s">
        <v>267</v>
      </c>
      <c r="C16" s="27">
        <f>SUM(C5:C15)</f>
        <v>2975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D57ED-004F-4662-9CE4-03BF527ECAD8}">
  <dimension ref="A1"/>
  <sheetViews>
    <sheetView workbookViewId="0">
      <selection activeCell="E30" sqref="E30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Itinerary</vt:lpstr>
      <vt:lpstr>Contacts + Confrmations </vt:lpstr>
      <vt:lpstr>Rooming List </vt:lpstr>
      <vt:lpstr>Budget for Guide </vt:lpstr>
      <vt:lpstr>Docking Sheet </vt:lpstr>
      <vt:lpstr>Itinerary!Print_Area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Matan Choron</dc:creator>
  <cp:lastModifiedBy>Matan Choron</cp:lastModifiedBy>
  <cp:lastPrinted>2025-02-02T06:51:38Z</cp:lastPrinted>
  <dcterms:created xsi:type="dcterms:W3CDTF">2025-01-13T16:27:01Z</dcterms:created>
  <dcterms:modified xsi:type="dcterms:W3CDTF">2025-02-05T06:59:24Z</dcterms:modified>
</cp:coreProperties>
</file>