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Efi Ziv Danube Passau- Passau VivaTwo 2907\"/>
    </mc:Choice>
  </mc:AlternateContent>
  <xr:revisionPtr revIDLastSave="0" documentId="13_ncr:1_{CAA985A3-CE4F-4634-9C6F-2F54B6FA07A0}" xr6:coauthVersionLast="36" xr6:coauthVersionMax="36" xr10:uidLastSave="{00000000-0000-0000-0000-000000000000}"/>
  <bookViews>
    <workbookView xWindow="-120" yWindow="-120" windowWidth="29040" windowHeight="17640" firstSheet="1" activeTab="2" xr2:uid="{E32727B5-4DB5-4D92-B252-3484E7CA5DE9}"/>
  </bookViews>
  <sheets>
    <sheet name="Viva Two" sheetId="4" r:id="rId1"/>
    <sheet name="day to day" sheetId="13" r:id="rId2"/>
    <sheet name="Budjer for guide" sheetId="15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5" l="1"/>
  <c r="G10" i="15"/>
  <c r="G9" i="15"/>
  <c r="G8" i="15"/>
  <c r="G19" i="15" l="1"/>
  <c r="G16" i="15"/>
  <c r="G18" i="15" s="1"/>
  <c r="G20" i="15" s="1"/>
  <c r="F17" i="15"/>
  <c r="F16" i="15"/>
  <c r="F8" i="15"/>
  <c r="H16" i="15"/>
</calcChain>
</file>

<file path=xl/sharedStrings.xml><?xml version="1.0" encoding="utf-8"?>
<sst xmlns="http://schemas.openxmlformats.org/spreadsheetml/2006/main" count="158" uniqueCount="94">
  <si>
    <t>Cruise</t>
  </si>
  <si>
    <t>Date</t>
  </si>
  <si>
    <t>Allotment</t>
  </si>
  <si>
    <t>18 Cabins( 1x EMR, 10x RUB, 7x DIA)</t>
  </si>
  <si>
    <t xml:space="preserve">GROUP 2 all. Nr. </t>
  </si>
  <si>
    <t>VTWO25</t>
  </si>
  <si>
    <t>1 Group</t>
  </si>
  <si>
    <t>2 Groups</t>
  </si>
  <si>
    <t>Full Charter</t>
  </si>
  <si>
    <t>Day</t>
  </si>
  <si>
    <t>VTWO27</t>
  </si>
  <si>
    <t>1 Goup</t>
  </si>
  <si>
    <t>2 Group</t>
  </si>
  <si>
    <t>Melk 06:00</t>
  </si>
  <si>
    <t>Esztergom 06:00 / Budapest 15:30</t>
  </si>
  <si>
    <t>Esztergom 12:00</t>
  </si>
  <si>
    <t>Budapest 13:00</t>
  </si>
  <si>
    <t>Bratislave 07:00 / Vienna 21:00</t>
  </si>
  <si>
    <t>Linz 14:00</t>
  </si>
  <si>
    <t>Passau 07:30</t>
  </si>
  <si>
    <t xml:space="preserve"> Vienna 18:00</t>
  </si>
  <si>
    <t>29-30/07/2024</t>
  </si>
  <si>
    <t>Embarking from harbor</t>
  </si>
  <si>
    <t>Arrival of ship to harbor</t>
  </si>
  <si>
    <t>Itinerary</t>
  </si>
  <si>
    <t xml:space="preserve">Coach hours </t>
  </si>
  <si>
    <t>Small train 09:00, walking tour and back to lunch 12:30</t>
  </si>
  <si>
    <t>mbtravel@eurama.hu</t>
  </si>
  <si>
    <t>andrea.kralovicova@bluedanube.sk</t>
  </si>
  <si>
    <t>turizmus@mazsihisz.hu</t>
  </si>
  <si>
    <t>Esztergomi Bazilika &lt;ebazilika@gmail.com&gt;</t>
  </si>
  <si>
    <t>service provider</t>
  </si>
  <si>
    <t>cost</t>
  </si>
  <si>
    <t>remarks</t>
  </si>
  <si>
    <t>no coach service</t>
  </si>
  <si>
    <t>amount of pax</t>
  </si>
  <si>
    <t>Guide</t>
  </si>
  <si>
    <t>j.schaupp@wachautouristik.at , tours@stiftmelk.at</t>
  </si>
  <si>
    <t>transfer to Melk Abby. Return to ship</t>
  </si>
  <si>
    <t>09:00 train from ship. walking tour. 12:30 return to ship</t>
  </si>
  <si>
    <t>14:00- guided walking tour , continue free time</t>
  </si>
  <si>
    <t>Group NU.</t>
  </si>
  <si>
    <t>Art Group</t>
  </si>
  <si>
    <t>Shamir/yuval - +972 52-333-1905</t>
  </si>
  <si>
    <t xml:space="preserve">31/07/2024 Group </t>
  </si>
  <si>
    <t>Tomas Travel</t>
  </si>
  <si>
    <t>LY2524 22:15 - 03:05</t>
  </si>
  <si>
    <t>Globus - please make sure bus has bottle of still water for passenger + Gordon sign! Vox system will be delivered to Globus office. And leave at the bus on the 30/07 o pick up from Globus office in Passau</t>
  </si>
  <si>
    <t>10:00-18:00 -29.7 (mun) 9:00-16:00 - 30.7 (mum-pas &amp; Pinkutek)</t>
  </si>
  <si>
    <t>morning train to Basilic 9:30 . Return to ship for lunch. 15:30 - transfer to Synagug, back to ship at 18:30</t>
  </si>
  <si>
    <t>Bus: 08:00-17:30
Local guide:8:30 - 12:30</t>
  </si>
  <si>
    <t>08:30 - pick up from ship, drive to PRG. City tour. 19:00 TO BE AT ap</t>
  </si>
  <si>
    <t xml:space="preserve">group arrive to MUC with flight LY353 06:00 - 09:05. Start the tour with visiting Pinkotek museum 10:15, city tou with lunch break. At 17:00 arrive to Eden Hotel Wolff · Betriebsgesellschaft mbh Arnulfstr. 4 · D-80335 München hotel. </t>
  </si>
  <si>
    <t>08:30 - pick up from ship to Museum of fine art for a tour. Continue to city tour and back to ship at 12:30</t>
  </si>
  <si>
    <t>Esztergom - 09:300 Small train to Basilica + entrance 10:000, 11:30 back to lunch, Budapest - coach 15:30 go to Synagogue + entrance at 16:00 (guide at synagogue) then city tour, back to ship 18:30</t>
  </si>
  <si>
    <t>10:00 - Kunsthistorisches Museum, lunch in the city ( booked by Yuval) , city tour and back to the ship</t>
  </si>
  <si>
    <t>invoice after group arrivle. Guide get in with a voucher</t>
  </si>
  <si>
    <t>08:30 - 19:00 local guide14:30-17:30. VOX for the day. 19:30 to be at the AP</t>
  </si>
  <si>
    <r>
      <t xml:space="preserve">overnight at hotel Eden Hotel Wolff · Betriebsgesellschaft mbh Arnulfstr. 4 · D-80335 München · </t>
    </r>
    <r>
      <rPr>
        <b/>
        <sz val="11"/>
        <rFont val="Arial"/>
        <family val="2"/>
        <scheme val="minor"/>
      </rPr>
      <t>include Dinner buffet</t>
    </r>
  </si>
  <si>
    <t>date</t>
  </si>
  <si>
    <t>activity</t>
  </si>
  <si>
    <t>08:30 - 13:00</t>
  </si>
  <si>
    <t>mbtravel@eurama.hu. Local guide Kati - booked by yuval</t>
  </si>
  <si>
    <t>Dr. Richard Bus &lt;bus@richard.at&gt; local guide Karin - booked by Yuval</t>
  </si>
  <si>
    <t>local guide - booked by Sylvia</t>
  </si>
  <si>
    <r>
      <t>Pinkotek museum - booked at 10:15 pay</t>
    </r>
    <r>
      <rPr>
        <b/>
        <sz val="12"/>
        <rFont val="Arial"/>
        <family val="2"/>
        <scheme val="minor"/>
      </rPr>
      <t xml:space="preserve"> on the spo</t>
    </r>
    <r>
      <rPr>
        <sz val="12"/>
        <rFont val="Arial"/>
        <family val="2"/>
        <scheme val="minor"/>
      </rPr>
      <t>t. water caraf 5eu per caraf - paid on the spot cash</t>
    </r>
  </si>
  <si>
    <t>Bus to Abby Melk 08:30, Abby Melk at  09:10 2563442, on the way back - bus at 10:45 arriving at 11:30</t>
  </si>
  <si>
    <t>total pp</t>
  </si>
  <si>
    <t>total per group</t>
  </si>
  <si>
    <t>spent</t>
  </si>
  <si>
    <t>balance</t>
  </si>
  <si>
    <t>General</t>
  </si>
  <si>
    <t>Tips</t>
  </si>
  <si>
    <t>Estergum Train</t>
  </si>
  <si>
    <t>local guide Budapest</t>
  </si>
  <si>
    <t>local guide Vienna</t>
  </si>
  <si>
    <t>Emergancy</t>
  </si>
  <si>
    <t>Eshel</t>
  </si>
  <si>
    <t>Total</t>
  </si>
  <si>
    <t>שקלים</t>
  </si>
  <si>
    <t>מונית</t>
  </si>
  <si>
    <t>משכורת</t>
  </si>
  <si>
    <t>שכר להשלים</t>
  </si>
  <si>
    <t>קיבל</t>
  </si>
  <si>
    <t>יש להשלים</t>
  </si>
  <si>
    <t>בשקלים</t>
  </si>
  <si>
    <t>water in bus</t>
  </si>
  <si>
    <t>29-30/07</t>
  </si>
  <si>
    <t>water at Dinner</t>
  </si>
  <si>
    <t>museum Pinotek</t>
  </si>
  <si>
    <t>* entrance for Yuval &amp; Efi</t>
  </si>
  <si>
    <t>lunch vienna</t>
  </si>
  <si>
    <t>*lunch for Yuval &amp; Efi + 50eu tip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</si>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</sst>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[$-1010000]d/m/yy;@"/>
  </numFmts>
  <fonts count="2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Castellar"/>
      <family val="1"/>
    </font>
    <font>
      <b/>
      <sz val="14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7030A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name val="Arial"/>
      <family val="2"/>
      <charset val="177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6" fillId="10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 vertical="top"/>
    </xf>
    <xf numFmtId="164" fontId="5" fillId="8" borderId="2" xfId="0" applyNumberFormat="1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top"/>
    </xf>
    <xf numFmtId="0" fontId="5" fillId="9" borderId="1" xfId="0" applyFont="1" applyFill="1" applyBorder="1"/>
    <xf numFmtId="0" fontId="0" fillId="9" borderId="1" xfId="0" applyFill="1" applyBorder="1"/>
    <xf numFmtId="0" fontId="1" fillId="7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14" fillId="7" borderId="1" xfId="3" applyNumberFormat="1" applyFill="1" applyBorder="1" applyAlignment="1">
      <alignment horizontal="left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20" fontId="13" fillId="7" borderId="1" xfId="0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7" fillId="0" borderId="3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 wrapText="1"/>
    </xf>
    <xf numFmtId="165" fontId="11" fillId="10" borderId="4" xfId="2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6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/>
    </xf>
    <xf numFmtId="0" fontId="0" fillId="0" borderId="0" xfId="0" applyAlignment="1">
      <alignment horizontal="left" vertical="center" readingOrder="2"/>
    </xf>
    <xf numFmtId="0" fontId="18" fillId="6" borderId="1" xfId="0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14" fillId="7" borderId="1" xfId="3" applyFill="1" applyBorder="1" applyAlignment="1">
      <alignment horizontal="left" vertical="center" wrapText="1"/>
    </xf>
    <xf numFmtId="0" fontId="19" fillId="0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" fontId="0" fillId="0" borderId="0" xfId="0" applyNumberFormat="1"/>
    <xf numFmtId="0" fontId="5" fillId="0" borderId="0" xfId="0" applyFont="1"/>
    <xf numFmtId="1" fontId="0" fillId="0" borderId="0" xfId="0" applyNumberFormat="1"/>
    <xf numFmtId="1" fontId="1" fillId="0" borderId="0" xfId="0" applyNumberFormat="1" applyFont="1"/>
    <xf numFmtId="0" fontId="0" fillId="8" borderId="0" xfId="0" applyFill="1"/>
    <xf numFmtId="0" fontId="1" fillId="8" borderId="0" xfId="0" applyFont="1" applyFill="1"/>
    <xf numFmtId="0" fontId="1" fillId="8" borderId="0" xfId="0" applyFont="1" applyFill="1" applyAlignment="1">
      <alignment wrapText="1"/>
    </xf>
    <xf numFmtId="16" fontId="1" fillId="0" borderId="0" xfId="0" applyNumberFormat="1" applyFont="1" applyAlignment="1">
      <alignment wrapText="1"/>
    </xf>
  </cellXfs>
  <cellStyles count="4">
    <cellStyle name="60% - Accent3" xfId="2" builtinId="40"/>
    <cellStyle name="Hyperlink" xfId="3" builtinId="8"/>
    <cellStyle name="Normal" xfId="0" builtinId="0"/>
    <cellStyle name="Normal 2" xfId="1" xr:uid="{EB04026B-D53C-4C1F-A47C-88610B2841D5}"/>
  </cellStyles>
  <dxfs count="0"/>
  <tableStyles count="0" defaultTableStyle="TableStyleMedium2" defaultPivotStyle="PivotStyleLight16"/>
  <colors>
    <mruColors>
      <color rgb="FFB676B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urizmus@mazsihisz.hu" TargetMode="External"/><Relationship Id="rId2" Type="http://schemas.openxmlformats.org/officeDocument/2006/relationships/hyperlink" Target="mailto:andrea.kralovicova@bluedanube.sk" TargetMode="External"/><Relationship Id="rId1" Type="http://schemas.openxmlformats.org/officeDocument/2006/relationships/hyperlink" Target="mailto:mbtravel@eurama.hu.%20Local%20guide%20Kati%20-%20booked%20by%20yuv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.schaupp@wachautouristik.at%20,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B8C4-C06D-4EF7-B259-9ED0A7D8D53E}">
  <dimension ref="A1:AH39"/>
  <sheetViews>
    <sheetView zoomScale="71" zoomScaleNormal="71" workbookViewId="0">
      <selection activeCell="H12" sqref="E1:H12"/>
    </sheetView>
  </sheetViews>
  <sheetFormatPr defaultColWidth="11.375" defaultRowHeight="14.25" x14ac:dyDescent="0.2"/>
  <sheetData>
    <row r="1" spans="1:34" ht="18" x14ac:dyDescent="0.25">
      <c r="A1" s="1" t="s">
        <v>0</v>
      </c>
      <c r="B1" s="1" t="s">
        <v>1</v>
      </c>
      <c r="C1" s="1" t="s">
        <v>2</v>
      </c>
      <c r="D1" s="11"/>
      <c r="E1" s="20" t="s">
        <v>5</v>
      </c>
      <c r="F1" s="24">
        <v>45390</v>
      </c>
      <c r="G1" s="14" t="s">
        <v>6</v>
      </c>
      <c r="H1" s="21"/>
    </row>
    <row r="2" spans="1:34" ht="18" x14ac:dyDescent="0.25">
      <c r="A2" s="23" t="s">
        <v>5</v>
      </c>
      <c r="B2" s="2">
        <v>45390</v>
      </c>
      <c r="C2" s="3">
        <v>2003766</v>
      </c>
      <c r="D2" s="12"/>
      <c r="E2" s="26" t="s">
        <v>10</v>
      </c>
      <c r="F2" s="27">
        <v>45431</v>
      </c>
      <c r="G2" s="28" t="s">
        <v>8</v>
      </c>
      <c r="H2" s="21"/>
    </row>
    <row r="3" spans="1:34" ht="18" x14ac:dyDescent="0.25">
      <c r="A3" s="4" t="s">
        <v>3</v>
      </c>
      <c r="E3" s="26" t="s">
        <v>10</v>
      </c>
      <c r="F3" s="27">
        <v>45458</v>
      </c>
      <c r="G3" s="28" t="s">
        <v>8</v>
      </c>
      <c r="H3" s="21"/>
    </row>
    <row r="4" spans="1:34" ht="18" x14ac:dyDescent="0.2">
      <c r="E4" s="20" t="s">
        <v>5</v>
      </c>
      <c r="F4" s="24">
        <v>45467</v>
      </c>
      <c r="G4" s="15" t="s">
        <v>11</v>
      </c>
      <c r="H4" s="21"/>
    </row>
    <row r="5" spans="1:34" ht="15" x14ac:dyDescent="0.25">
      <c r="A5" s="1" t="s">
        <v>0</v>
      </c>
      <c r="B5" s="1" t="s">
        <v>1</v>
      </c>
      <c r="C5" s="1" t="s">
        <v>2</v>
      </c>
      <c r="E5" s="20" t="s">
        <v>5</v>
      </c>
      <c r="F5" s="24">
        <v>45474</v>
      </c>
      <c r="G5" s="14" t="s">
        <v>12</v>
      </c>
      <c r="H5" s="14"/>
    </row>
    <row r="6" spans="1:34" ht="18" x14ac:dyDescent="0.25">
      <c r="A6" s="23" t="s">
        <v>5</v>
      </c>
      <c r="B6" s="2">
        <v>45467</v>
      </c>
      <c r="C6" s="3">
        <v>2004256</v>
      </c>
      <c r="E6" s="20" t="s">
        <v>5</v>
      </c>
      <c r="F6" s="24">
        <v>45496</v>
      </c>
      <c r="G6" s="14" t="s">
        <v>6</v>
      </c>
      <c r="H6" s="14"/>
    </row>
    <row r="7" spans="1:34" ht="15" x14ac:dyDescent="0.25">
      <c r="A7" s="4" t="s">
        <v>3</v>
      </c>
      <c r="E7" s="20" t="s">
        <v>5</v>
      </c>
      <c r="F7" s="24">
        <v>45503</v>
      </c>
      <c r="G7" s="14" t="s">
        <v>6</v>
      </c>
      <c r="H7" s="14"/>
    </row>
    <row r="8" spans="1:34" x14ac:dyDescent="0.2">
      <c r="E8" s="20" t="s">
        <v>5</v>
      </c>
      <c r="F8" s="24">
        <v>45510</v>
      </c>
      <c r="G8" s="14" t="s">
        <v>6</v>
      </c>
      <c r="H8" s="14"/>
    </row>
    <row r="9" spans="1:34" ht="15" x14ac:dyDescent="0.25">
      <c r="A9" s="1" t="s">
        <v>0</v>
      </c>
      <c r="B9" s="1" t="s">
        <v>1</v>
      </c>
      <c r="C9" s="1" t="s">
        <v>2</v>
      </c>
      <c r="E9" s="26" t="s">
        <v>5</v>
      </c>
      <c r="F9" s="27">
        <v>45540</v>
      </c>
      <c r="G9" s="29" t="s">
        <v>8</v>
      </c>
      <c r="H9" s="14"/>
      <c r="I9" s="8"/>
      <c r="K9" s="9"/>
      <c r="AH9" s="10">
        <v>102</v>
      </c>
    </row>
    <row r="10" spans="1:34" ht="18" x14ac:dyDescent="0.25">
      <c r="A10" s="23" t="s">
        <v>5</v>
      </c>
      <c r="B10" s="2">
        <v>45474</v>
      </c>
      <c r="C10" s="3">
        <v>2003560</v>
      </c>
      <c r="E10" s="20" t="s">
        <v>5</v>
      </c>
      <c r="F10" s="24">
        <v>45559</v>
      </c>
      <c r="G10" s="14" t="s">
        <v>6</v>
      </c>
      <c r="H10" s="14"/>
    </row>
    <row r="11" spans="1:34" ht="15" x14ac:dyDescent="0.25">
      <c r="A11" s="4" t="s">
        <v>3</v>
      </c>
      <c r="E11" s="20" t="s">
        <v>5</v>
      </c>
      <c r="F11" s="24">
        <v>45581</v>
      </c>
      <c r="G11" s="14" t="s">
        <v>6</v>
      </c>
      <c r="H11" s="14"/>
    </row>
    <row r="12" spans="1:34" ht="15.75" thickBot="1" x14ac:dyDescent="0.3">
      <c r="A12" s="5"/>
      <c r="B12" s="6" t="s">
        <v>4</v>
      </c>
      <c r="C12" s="7">
        <v>2003641</v>
      </c>
      <c r="E12" s="22" t="s">
        <v>5</v>
      </c>
      <c r="F12" s="25">
        <v>45588</v>
      </c>
      <c r="G12" s="13" t="s">
        <v>7</v>
      </c>
      <c r="H12" s="13"/>
    </row>
    <row r="13" spans="1:34" ht="15" x14ac:dyDescent="0.25">
      <c r="A13" s="4" t="s">
        <v>3</v>
      </c>
    </row>
    <row r="15" spans="1:34" ht="15" x14ac:dyDescent="0.25">
      <c r="A15" s="1" t="s">
        <v>0</v>
      </c>
      <c r="B15" s="1" t="s">
        <v>1</v>
      </c>
      <c r="C15" s="1" t="s">
        <v>2</v>
      </c>
    </row>
    <row r="16" spans="1:34" ht="18" x14ac:dyDescent="0.25">
      <c r="A16" s="23" t="s">
        <v>5</v>
      </c>
      <c r="B16" s="2">
        <v>45496</v>
      </c>
      <c r="C16" s="3">
        <v>2003561</v>
      </c>
    </row>
    <row r="17" spans="1:3" ht="15" x14ac:dyDescent="0.25">
      <c r="A17" s="4" t="s">
        <v>3</v>
      </c>
    </row>
    <row r="19" spans="1:3" ht="15" x14ac:dyDescent="0.25">
      <c r="A19" s="1" t="s">
        <v>0</v>
      </c>
      <c r="B19" s="1" t="s">
        <v>1</v>
      </c>
      <c r="C19" s="1" t="s">
        <v>2</v>
      </c>
    </row>
    <row r="20" spans="1:3" ht="18" x14ac:dyDescent="0.25">
      <c r="A20" s="23" t="s">
        <v>5</v>
      </c>
      <c r="B20" s="2">
        <v>45503</v>
      </c>
      <c r="C20" s="3">
        <v>2003563</v>
      </c>
    </row>
    <row r="21" spans="1:3" ht="15" x14ac:dyDescent="0.25">
      <c r="A21" s="4" t="s">
        <v>3</v>
      </c>
    </row>
    <row r="23" spans="1:3" ht="15" x14ac:dyDescent="0.25">
      <c r="A23" s="1" t="s">
        <v>0</v>
      </c>
      <c r="B23" s="1" t="s">
        <v>1</v>
      </c>
      <c r="C23" s="1" t="s">
        <v>2</v>
      </c>
    </row>
    <row r="24" spans="1:3" ht="18" x14ac:dyDescent="0.25">
      <c r="A24" s="23" t="s">
        <v>5</v>
      </c>
      <c r="B24" s="2">
        <v>45510</v>
      </c>
      <c r="C24" s="3">
        <v>2003564</v>
      </c>
    </row>
    <row r="25" spans="1:3" ht="15" x14ac:dyDescent="0.25">
      <c r="A25" s="4" t="s">
        <v>3</v>
      </c>
    </row>
    <row r="27" spans="1:3" ht="15" x14ac:dyDescent="0.25">
      <c r="A27" s="1" t="s">
        <v>0</v>
      </c>
      <c r="B27" s="1" t="s">
        <v>1</v>
      </c>
      <c r="C27" s="1" t="s">
        <v>2</v>
      </c>
    </row>
    <row r="28" spans="1:3" ht="18" x14ac:dyDescent="0.25">
      <c r="A28" s="23" t="s">
        <v>5</v>
      </c>
      <c r="B28" s="2">
        <v>45559</v>
      </c>
      <c r="C28" s="3">
        <v>2003642</v>
      </c>
    </row>
    <row r="29" spans="1:3" ht="15" x14ac:dyDescent="0.25">
      <c r="A29" s="4" t="s">
        <v>3</v>
      </c>
    </row>
    <row r="31" spans="1:3" ht="15" x14ac:dyDescent="0.25">
      <c r="A31" s="1" t="s">
        <v>0</v>
      </c>
      <c r="B31" s="1" t="s">
        <v>1</v>
      </c>
      <c r="C31" s="1" t="s">
        <v>2</v>
      </c>
    </row>
    <row r="32" spans="1:3" ht="18" x14ac:dyDescent="0.25">
      <c r="A32" s="23" t="s">
        <v>5</v>
      </c>
      <c r="B32" s="2">
        <v>45581</v>
      </c>
      <c r="C32" s="3">
        <v>2003642</v>
      </c>
    </row>
    <row r="33" spans="1:3" ht="15" x14ac:dyDescent="0.25">
      <c r="A33" s="4" t="s">
        <v>3</v>
      </c>
    </row>
    <row r="35" spans="1:3" ht="15" x14ac:dyDescent="0.25">
      <c r="A35" s="1" t="s">
        <v>0</v>
      </c>
      <c r="B35" s="1" t="s">
        <v>1</v>
      </c>
      <c r="C35" s="1" t="s">
        <v>2</v>
      </c>
    </row>
    <row r="36" spans="1:3" ht="18" x14ac:dyDescent="0.25">
      <c r="A36" s="23" t="s">
        <v>5</v>
      </c>
      <c r="B36" s="2">
        <v>45588</v>
      </c>
      <c r="C36" s="3">
        <v>2003768</v>
      </c>
    </row>
    <row r="37" spans="1:3" ht="15" x14ac:dyDescent="0.25">
      <c r="A37" s="4" t="s">
        <v>3</v>
      </c>
    </row>
    <row r="38" spans="1:3" ht="15" x14ac:dyDescent="0.25">
      <c r="A38" s="5"/>
      <c r="B38" s="6" t="s">
        <v>4</v>
      </c>
      <c r="C38" s="7">
        <v>2003769</v>
      </c>
    </row>
    <row r="39" spans="1:3" ht="15" x14ac:dyDescent="0.25">
      <c r="A39" s="4" t="s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1B7F-7BD0-4EA9-938D-4BDB0926BD4D}">
  <dimension ref="A1:M9"/>
  <sheetViews>
    <sheetView zoomScale="90" zoomScaleNormal="90" workbookViewId="0">
      <selection activeCell="F6" sqref="F6"/>
    </sheetView>
  </sheetViews>
  <sheetFormatPr defaultColWidth="9.125" defaultRowHeight="14.25" x14ac:dyDescent="0.2"/>
  <cols>
    <col min="1" max="1" width="9.125" style="34"/>
    <col min="2" max="2" width="24.875" style="65" bestFit="1" customWidth="1"/>
    <col min="3" max="3" width="24.625" style="65" customWidth="1"/>
    <col min="4" max="4" width="16.375" style="65" customWidth="1"/>
    <col min="5" max="5" width="33.875" style="47" bestFit="1" customWidth="1"/>
    <col min="6" max="6" width="26.375" style="47" customWidth="1"/>
    <col min="7" max="7" width="29.375" style="47" customWidth="1"/>
    <col min="8" max="9" width="18.75" style="47" customWidth="1"/>
    <col min="10" max="10" width="21.125" style="47" customWidth="1"/>
    <col min="11" max="11" width="27.625" style="47" customWidth="1"/>
    <col min="12" max="12" width="18.625" style="55" customWidth="1"/>
    <col min="13" max="16384" width="9.125" style="47"/>
  </cols>
  <sheetData>
    <row r="1" spans="1:13" ht="30" x14ac:dyDescent="0.2">
      <c r="A1" s="17" t="s">
        <v>9</v>
      </c>
      <c r="B1" s="18" t="s">
        <v>1</v>
      </c>
      <c r="C1" s="18" t="s">
        <v>23</v>
      </c>
      <c r="D1" s="18" t="s">
        <v>22</v>
      </c>
      <c r="E1" s="44" t="s">
        <v>24</v>
      </c>
      <c r="F1" s="44" t="s">
        <v>25</v>
      </c>
      <c r="G1" s="44" t="s">
        <v>31</v>
      </c>
      <c r="H1" s="44" t="s">
        <v>32</v>
      </c>
      <c r="I1" s="44" t="s">
        <v>33</v>
      </c>
      <c r="J1" s="45" t="s">
        <v>41</v>
      </c>
      <c r="K1" s="45" t="s">
        <v>35</v>
      </c>
      <c r="L1" s="46" t="s">
        <v>36</v>
      </c>
    </row>
    <row r="2" spans="1:13" ht="99.75" x14ac:dyDescent="0.2">
      <c r="A2" s="38">
        <v>1</v>
      </c>
      <c r="B2" s="73" t="s">
        <v>21</v>
      </c>
      <c r="C2" s="32" t="s">
        <v>58</v>
      </c>
      <c r="D2" s="31"/>
      <c r="E2" s="53" t="s">
        <v>52</v>
      </c>
      <c r="F2" s="53" t="s">
        <v>48</v>
      </c>
      <c r="G2" s="72" t="s">
        <v>47</v>
      </c>
      <c r="H2" s="78" t="s">
        <v>65</v>
      </c>
      <c r="I2" s="54" t="s">
        <v>42</v>
      </c>
      <c r="J2" s="50">
        <v>303673</v>
      </c>
      <c r="K2" s="52">
        <v>32</v>
      </c>
      <c r="L2" s="52" t="s">
        <v>43</v>
      </c>
      <c r="M2" s="51"/>
    </row>
    <row r="3" spans="1:13" ht="57" x14ac:dyDescent="0.2">
      <c r="A3" s="30">
        <v>2</v>
      </c>
      <c r="B3" s="36" t="s">
        <v>44</v>
      </c>
      <c r="C3" s="33" t="s">
        <v>13</v>
      </c>
      <c r="D3" s="66">
        <v>0.5</v>
      </c>
      <c r="E3" s="42" t="s">
        <v>38</v>
      </c>
      <c r="F3" s="42" t="s">
        <v>66</v>
      </c>
      <c r="G3" s="35" t="s">
        <v>37</v>
      </c>
      <c r="H3" s="40"/>
      <c r="I3" s="41"/>
      <c r="J3" s="51"/>
      <c r="K3" s="51"/>
    </row>
    <row r="4" spans="1:13" ht="114" x14ac:dyDescent="0.2">
      <c r="A4" s="16">
        <v>3</v>
      </c>
      <c r="B4" s="37">
        <v>45505</v>
      </c>
      <c r="C4" s="19" t="s">
        <v>14</v>
      </c>
      <c r="D4" s="19" t="s">
        <v>15</v>
      </c>
      <c r="E4" s="49" t="s">
        <v>49</v>
      </c>
      <c r="F4" s="49" t="s">
        <v>54</v>
      </c>
      <c r="G4" s="56" t="s">
        <v>27</v>
      </c>
      <c r="H4" s="43" t="s">
        <v>29</v>
      </c>
      <c r="I4" s="57" t="s">
        <v>30</v>
      </c>
      <c r="J4" s="51"/>
      <c r="K4" s="51"/>
      <c r="L4" s="71"/>
    </row>
    <row r="5" spans="1:13" ht="42.75" x14ac:dyDescent="0.2">
      <c r="A5" s="30">
        <v>4</v>
      </c>
      <c r="B5" s="36">
        <v>45506</v>
      </c>
      <c r="C5" s="33"/>
      <c r="D5" s="33" t="s">
        <v>16</v>
      </c>
      <c r="E5" s="42" t="s">
        <v>53</v>
      </c>
      <c r="F5" s="76" t="s">
        <v>61</v>
      </c>
      <c r="G5" s="77" t="s">
        <v>62</v>
      </c>
      <c r="H5" s="59"/>
      <c r="I5" s="59"/>
    </row>
    <row r="6" spans="1:13" ht="41.45" customHeight="1" x14ac:dyDescent="0.2">
      <c r="A6" s="16">
        <v>5</v>
      </c>
      <c r="B6" s="39">
        <v>45507</v>
      </c>
      <c r="C6" s="19" t="s">
        <v>17</v>
      </c>
      <c r="D6" s="67">
        <v>0.54166666666666663</v>
      </c>
      <c r="E6" s="49" t="s">
        <v>39</v>
      </c>
      <c r="F6" s="60" t="s">
        <v>26</v>
      </c>
      <c r="G6" s="61" t="s">
        <v>28</v>
      </c>
      <c r="H6" s="60"/>
      <c r="I6" s="60"/>
    </row>
    <row r="7" spans="1:13" ht="42.75" x14ac:dyDescent="0.2">
      <c r="A7" s="30">
        <v>6</v>
      </c>
      <c r="B7" s="36">
        <v>45508</v>
      </c>
      <c r="C7" s="33"/>
      <c r="D7" s="66" t="s">
        <v>20</v>
      </c>
      <c r="E7" s="42" t="s">
        <v>55</v>
      </c>
      <c r="F7" s="42" t="s">
        <v>50</v>
      </c>
      <c r="G7" s="58" t="s">
        <v>63</v>
      </c>
      <c r="H7" s="42" t="s">
        <v>56</v>
      </c>
      <c r="I7" s="59"/>
    </row>
    <row r="8" spans="1:13" ht="28.5" x14ac:dyDescent="0.2">
      <c r="A8" s="16">
        <v>7</v>
      </c>
      <c r="B8" s="37">
        <v>45509</v>
      </c>
      <c r="C8" s="31" t="s">
        <v>18</v>
      </c>
      <c r="D8" s="68">
        <v>0.91666666666666663</v>
      </c>
      <c r="E8" s="48" t="s">
        <v>40</v>
      </c>
      <c r="F8" s="63" t="s">
        <v>34</v>
      </c>
      <c r="G8" s="75" t="s">
        <v>64</v>
      </c>
      <c r="I8" s="62"/>
    </row>
    <row r="9" spans="1:13" ht="28.5" x14ac:dyDescent="0.2">
      <c r="A9" s="30">
        <v>8</v>
      </c>
      <c r="B9" s="36">
        <v>45510</v>
      </c>
      <c r="C9" s="33" t="s">
        <v>19</v>
      </c>
      <c r="D9" s="69" t="s">
        <v>46</v>
      </c>
      <c r="E9" s="69" t="s">
        <v>51</v>
      </c>
      <c r="F9" s="70" t="s">
        <v>57</v>
      </c>
      <c r="G9" s="74" t="s">
        <v>45</v>
      </c>
      <c r="H9" s="75"/>
      <c r="I9" s="54"/>
      <c r="J9" s="64"/>
    </row>
  </sheetData>
  <hyperlinks>
    <hyperlink ref="G5" r:id="rId1" xr:uid="{714E3607-1482-4BE3-B942-6DBA8A5D6721}"/>
    <hyperlink ref="G6" r:id="rId2" xr:uid="{F55A0889-8722-472D-A440-372E29C885C6}"/>
    <hyperlink ref="H4" r:id="rId3" xr:uid="{DFAB1D16-73FD-40D1-805E-0B1AD5323280}"/>
    <hyperlink ref="G3" r:id="rId4" display="j.schaupp@wachautouristik.at , " xr:uid="{2CA157A9-4CEF-458A-84C0-CF16F8F3C389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1C2B-7D54-47F5-BB47-6F1F3C00F5B4}">
  <dimension ref="C4:K32"/>
  <sheetViews>
    <sheetView tabSelected="1" workbookViewId="0">
      <selection activeCell="G7" sqref="G7:G15"/>
    </sheetView>
  </sheetViews>
  <sheetFormatPr defaultRowHeight="14.25" x14ac:dyDescent="0.2"/>
  <sheetData>
    <row r="4" spans="3:10" ht="78.75" x14ac:dyDescent="0.2">
      <c r="C4" s="50">
        <v>303673</v>
      </c>
      <c r="D4" s="52">
        <v>32</v>
      </c>
      <c r="E4" s="52" t="s">
        <v>43</v>
      </c>
    </row>
    <row r="6" spans="3:10" ht="28.5" x14ac:dyDescent="0.2">
      <c r="D6" t="s">
        <v>59</v>
      </c>
      <c r="E6" t="s">
        <v>60</v>
      </c>
      <c r="F6" t="s">
        <v>67</v>
      </c>
      <c r="G6" s="79" t="s">
        <v>68</v>
      </c>
      <c r="H6" t="s">
        <v>69</v>
      </c>
      <c r="I6" t="s">
        <v>70</v>
      </c>
    </row>
    <row r="7" spans="3:10" x14ac:dyDescent="0.2">
      <c r="D7" s="80" t="s">
        <v>71</v>
      </c>
      <c r="E7" t="s">
        <v>72</v>
      </c>
      <c r="G7">
        <v>590</v>
      </c>
    </row>
    <row r="8" spans="3:10" ht="30" x14ac:dyDescent="0.25">
      <c r="D8" t="s">
        <v>87</v>
      </c>
      <c r="E8" s="87" t="s">
        <v>86</v>
      </c>
      <c r="F8">
        <f>2*2</f>
        <v>4</v>
      </c>
      <c r="G8">
        <f>F8*34</f>
        <v>136</v>
      </c>
    </row>
    <row r="9" spans="3:10" ht="30" x14ac:dyDescent="0.25">
      <c r="D9" s="80">
        <v>45502</v>
      </c>
      <c r="E9" s="87" t="s">
        <v>88</v>
      </c>
      <c r="G9">
        <f>5*10</f>
        <v>50</v>
      </c>
    </row>
    <row r="10" spans="3:10" ht="28.5" x14ac:dyDescent="0.2">
      <c r="D10" s="80">
        <v>45503</v>
      </c>
      <c r="E10" s="79" t="s">
        <v>89</v>
      </c>
      <c r="F10">
        <v>6</v>
      </c>
      <c r="G10">
        <f>F10*34</f>
        <v>204</v>
      </c>
      <c r="J10" t="s">
        <v>90</v>
      </c>
    </row>
    <row r="11" spans="3:10" x14ac:dyDescent="0.2">
      <c r="D11" s="80">
        <v>45504</v>
      </c>
      <c r="E11" t="s">
        <v>73</v>
      </c>
      <c r="G11">
        <v>310</v>
      </c>
    </row>
    <row r="12" spans="3:10" ht="42.75" x14ac:dyDescent="0.2">
      <c r="D12" s="80">
        <v>45506</v>
      </c>
      <c r="E12" s="79" t="s">
        <v>74</v>
      </c>
      <c r="G12" s="81">
        <v>200</v>
      </c>
    </row>
    <row r="13" spans="3:10" ht="42.75" x14ac:dyDescent="0.2">
      <c r="D13" s="80">
        <v>45508</v>
      </c>
      <c r="E13" s="79" t="s">
        <v>75</v>
      </c>
      <c r="G13" s="81">
        <v>190</v>
      </c>
    </row>
    <row r="14" spans="3:10" ht="28.5" x14ac:dyDescent="0.2">
      <c r="D14" s="80">
        <v>45508</v>
      </c>
      <c r="E14" s="79" t="s">
        <v>91</v>
      </c>
      <c r="F14">
        <v>19.899999999999999</v>
      </c>
      <c r="G14" s="81">
        <f>F14*34+50</f>
        <v>726.59999999999991</v>
      </c>
      <c r="J14" t="s">
        <v>92</v>
      </c>
    </row>
    <row r="15" spans="3:10" ht="28.5" x14ac:dyDescent="0.2">
      <c r="E15" s="79" t="s">
        <v>76</v>
      </c>
      <c r="G15">
        <v>200</v>
      </c>
    </row>
    <row r="16" spans="3:10" ht="15" x14ac:dyDescent="0.25">
      <c r="F16" s="4">
        <f>SUM(F7:F15)</f>
        <v>29.9</v>
      </c>
      <c r="G16" s="4">
        <f>SUM(G7:G15)</f>
        <v>2606.6</v>
      </c>
      <c r="H16" s="4">
        <f>SUM(H7:H15)</f>
        <v>0</v>
      </c>
    </row>
    <row r="17" spans="5:11" ht="15" x14ac:dyDescent="0.25">
      <c r="F17">
        <f>F16*D4</f>
        <v>956.8</v>
      </c>
      <c r="G17" s="4"/>
      <c r="H17" s="4"/>
    </row>
    <row r="18" spans="5:11" ht="15" x14ac:dyDescent="0.25">
      <c r="E18" s="79" t="s">
        <v>93</v>
      </c>
      <c r="G18" s="85">
        <f>G16+F17</f>
        <v>3563.3999999999996</v>
      </c>
      <c r="H18" s="4"/>
    </row>
    <row r="19" spans="5:11" x14ac:dyDescent="0.2">
      <c r="E19" s="79" t="s">
        <v>77</v>
      </c>
      <c r="G19" s="82">
        <f>(196*3.7/4)*9</f>
        <v>1631.7</v>
      </c>
      <c r="J19" s="79"/>
    </row>
    <row r="20" spans="5:11" ht="15" x14ac:dyDescent="0.25">
      <c r="E20" s="79" t="s">
        <v>78</v>
      </c>
      <c r="G20" s="83">
        <f>G19+G18</f>
        <v>5195.0999999999995</v>
      </c>
    </row>
    <row r="24" spans="5:11" x14ac:dyDescent="0.2">
      <c r="K24" s="84" t="s">
        <v>79</v>
      </c>
    </row>
    <row r="25" spans="5:11" x14ac:dyDescent="0.2">
      <c r="K25" t="s">
        <v>79</v>
      </c>
    </row>
    <row r="26" spans="5:11" x14ac:dyDescent="0.2">
      <c r="K26" t="s">
        <v>80</v>
      </c>
    </row>
    <row r="27" spans="5:11" ht="15" x14ac:dyDescent="0.25">
      <c r="J27" s="4"/>
    </row>
    <row r="28" spans="5:11" ht="15" x14ac:dyDescent="0.25">
      <c r="J28" s="85"/>
      <c r="K28" s="86" t="s">
        <v>81</v>
      </c>
    </row>
    <row r="29" spans="5:11" ht="15" x14ac:dyDescent="0.25">
      <c r="J29" s="4"/>
      <c r="K29" t="s">
        <v>82</v>
      </c>
    </row>
    <row r="30" spans="5:11" ht="15" x14ac:dyDescent="0.25">
      <c r="J30" s="4"/>
      <c r="K30" t="s">
        <v>83</v>
      </c>
    </row>
    <row r="31" spans="5:11" ht="15" x14ac:dyDescent="0.25">
      <c r="J31" s="4"/>
      <c r="K31" t="s">
        <v>84</v>
      </c>
    </row>
    <row r="32" spans="5:11" ht="15" x14ac:dyDescent="0.25">
      <c r="J32" s="85"/>
      <c r="K32" s="85" t="s">
        <v>85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A596917FC5A4B8CC138E740972FE6" ma:contentTypeVersion="21" ma:contentTypeDescription="Create a new document." ma:contentTypeScope="" ma:versionID="a0b7d02bf9b0c1655a542ebcc43ca4c4">
  <xsd:schema xmlns:xsd="http://www.w3.org/2001/XMLSchema" xmlns:xs="http://www.w3.org/2001/XMLSchema" xmlns:p="http://schemas.microsoft.com/office/2006/metadata/properties" xmlns:ns2="85b13ed4-441d-43df-96fd-079292e280c3" xmlns:ns3="9de86548-48ff-476a-90c3-f389ada4914a" targetNamespace="http://schemas.microsoft.com/office/2006/metadata/properties" ma:root="true" ma:fieldsID="7b56d792a0a35de7ebacf8f9ebd4df5a" ns2:_="" ns3:_="">
    <xsd:import namespace="85b13ed4-441d-43df-96fd-079292e280c3"/>
    <xsd:import namespace="9de86548-48ff-476a-90c3-f389ada49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StartDate" minOccurs="0"/>
                <xsd:element ref="ns2:EndDate" minOccurs="0"/>
                <xsd:element ref="ns2:CruiseDirecto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3ed4-441d-43df-96fd-079292e28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rtDate" ma:index="20" nillable="true" ma:displayName="Start Date " ma:format="DateOnly" ma:internalName="StartDate">
      <xsd:simpleType>
        <xsd:restriction base="dms:DateTime"/>
      </xsd:simpleType>
    </xsd:element>
    <xsd:element name="EndDate" ma:index="21" nillable="true" ma:displayName="End Date " ma:format="DateOnly" ma:internalName="EndDate">
      <xsd:simpleType>
        <xsd:restriction base="dms:DateTime"/>
      </xsd:simpleType>
    </xsd:element>
    <xsd:element name="CruiseDirector" ma:index="22" nillable="true" ma:displayName="Cruise Director" ma:format="Dropdown" ma:list="UserInfo" ma:SharePointGroup="0" ma:internalName="CruiseDirec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efddb6-50dc-4b25-ad45-4ed2ea697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86548-48ff-476a-90c3-f389ada491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ef774c-7a7e-4b76-973e-7bce57312c95}" ma:internalName="TaxCatchAll" ma:showField="CatchAllData" ma:web="9de86548-48ff-476a-90c3-f389ada49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85b13ed4-441d-43df-96fd-079292e280c3" xsi:nil="true"/>
    <CruiseDirector xmlns="85b13ed4-441d-43df-96fd-079292e280c3">
      <UserInfo>
        <DisplayName/>
        <AccountId xsi:nil="true"/>
        <AccountType/>
      </UserInfo>
    </CruiseDirector>
    <TaxCatchAll xmlns="9de86548-48ff-476a-90c3-f389ada4914a" xsi:nil="true"/>
    <lcf76f155ced4ddcb4097134ff3c332f xmlns="85b13ed4-441d-43df-96fd-079292e280c3">
      <Terms xmlns="http://schemas.microsoft.com/office/infopath/2007/PartnerControls"/>
    </lcf76f155ced4ddcb4097134ff3c332f>
    <StartDate xmlns="85b13ed4-441d-43df-96fd-079292e280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A9FEE-B519-4174-93F1-1973F104E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3ed4-441d-43df-96fd-079292e280c3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8D68B2-032A-480E-AB95-F5E07290F27F}">
  <ds:schemaRefs>
    <ds:schemaRef ds:uri="http://purl.org/dc/terms/"/>
    <ds:schemaRef ds:uri="http://schemas.microsoft.com/office/2006/documentManagement/types"/>
    <ds:schemaRef ds:uri="85b13ed4-441d-43df-96fd-079292e280c3"/>
    <ds:schemaRef ds:uri="http://purl.org/dc/elements/1.1/"/>
    <ds:schemaRef ds:uri="9de86548-48ff-476a-90c3-f389ada4914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9904C7-6A7E-419D-BF87-F927B6B55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Viva Two</vt:lpstr>
      <vt:lpstr>day to day</vt:lpstr>
      <vt:lpstr>Budjer for guide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Kura</dc:creator>
  <cp:keywords/>
  <dc:description/>
  <cp:lastModifiedBy> </cp:lastModifiedBy>
  <cp:revision/>
  <dcterms:created xsi:type="dcterms:W3CDTF">2023-02-14T09:51:45Z</dcterms:created>
  <dcterms:modified xsi:type="dcterms:W3CDTF">2024-07-21T06:08:09Z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0x0101001BEA596917FC5A4B8CC138E740972FE6</vt:lpwstr>
  </property>
  <property fmtid="{D5CDD505-2E9C-101B-9397-08002B2CF9AE}" pid="3" name="MediaServiceImageTags">
    <vt:lpwstr/>
  </property>
</Properties>
</file>