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הצעות מחיר קבוצות סגורות\תעש\Monarch Empress\opration\OPERATION ONLY\Round 3\"/>
    </mc:Choice>
  </mc:AlternateContent>
  <xr:revisionPtr revIDLastSave="0" documentId="13_ncr:1_{36DF5689-9AE6-40A5-AFC8-67D67944CBC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Sheet5" sheetId="5" r:id="rId2"/>
    <sheet name="Sheet2" sheetId="2" r:id="rId3"/>
    <sheet name="Sheet3" sheetId="3" r:id="rId4"/>
    <sheet name="Sheet4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B14" i="4" l="1"/>
  <c r="D14" i="4" s="1"/>
  <c r="D13" i="4"/>
  <c r="B10" i="4"/>
  <c r="D10" i="4" s="1"/>
  <c r="B9" i="4"/>
  <c r="D9" i="4" s="1"/>
  <c r="B8" i="4"/>
  <c r="B7" i="4"/>
  <c r="D7" i="4" s="1"/>
  <c r="B6" i="4"/>
  <c r="D6" i="4" s="1"/>
  <c r="B5" i="4"/>
  <c r="D4" i="4"/>
  <c r="D13" i="3"/>
  <c r="B14" i="3"/>
  <c r="D14" i="3" s="1"/>
  <c r="B10" i="3"/>
  <c r="D10" i="3" s="1"/>
  <c r="B9" i="3"/>
  <c r="D9" i="3" s="1"/>
  <c r="B8" i="3"/>
  <c r="B7" i="3"/>
  <c r="D7" i="3" s="1"/>
  <c r="B6" i="3"/>
  <c r="D6" i="3" s="1"/>
  <c r="B5" i="3"/>
  <c r="D4" i="3"/>
  <c r="B15" i="2"/>
  <c r="D15" i="2" s="1"/>
  <c r="D12" i="4" l="1"/>
  <c r="E15" i="4" s="1"/>
  <c r="D12" i="3"/>
  <c r="E15" i="3" s="1"/>
  <c r="D14" i="2"/>
  <c r="D4" i="2"/>
  <c r="B11" i="2"/>
  <c r="D11" i="2" s="1"/>
  <c r="B10" i="2"/>
  <c r="D10" i="2" s="1"/>
  <c r="B9" i="2"/>
  <c r="B8" i="2"/>
  <c r="D8" i="2" s="1"/>
  <c r="B7" i="2"/>
  <c r="D7" i="2" s="1"/>
  <c r="B6" i="2"/>
  <c r="B5" i="2"/>
  <c r="E16" i="2" l="1"/>
</calcChain>
</file>

<file path=xl/sharedStrings.xml><?xml version="1.0" encoding="utf-8"?>
<sst xmlns="http://schemas.openxmlformats.org/spreadsheetml/2006/main" count="149" uniqueCount="103">
  <si>
    <t>Day</t>
  </si>
  <si>
    <t>Date</t>
  </si>
  <si>
    <t>Ship - Arrivel to harbor</t>
  </si>
  <si>
    <t>Ship - Departure from harbor</t>
  </si>
  <si>
    <t>Itenarary</t>
  </si>
  <si>
    <t>Activete</t>
  </si>
  <si>
    <t>Coach</t>
  </si>
  <si>
    <t>DUSS</t>
  </si>
  <si>
    <r>
      <t>Bus from Trier harbor at 08:00-12:45 go to Luxenburg city tour. Back to luch at 13:00 and then Trier city tour . Back to ship a</t>
    </r>
    <r>
      <rPr>
        <sz val="11"/>
        <rFont val="Calibri"/>
        <family val="2"/>
        <scheme val="minor"/>
      </rPr>
      <t>t 18:00</t>
    </r>
  </si>
  <si>
    <t xml:space="preserve">Etgar + Castle </t>
  </si>
  <si>
    <t>Rudesheim 07:00 / linz'm'rhine 19:30</t>
  </si>
  <si>
    <t>Music Museum</t>
  </si>
  <si>
    <t xml:space="preserve">Little train 09:00 +49 177 240 41 21 </t>
  </si>
  <si>
    <t xml:space="preserve">City tour by foot </t>
  </si>
  <si>
    <t>1 Tuesday</t>
  </si>
  <si>
    <t xml:space="preserve">2 Wednesday </t>
  </si>
  <si>
    <t>3 Thursday</t>
  </si>
  <si>
    <t>4 Friday</t>
  </si>
  <si>
    <t>5 Saturday</t>
  </si>
  <si>
    <t>6 Sunday</t>
  </si>
  <si>
    <t>7 Monday</t>
  </si>
  <si>
    <t>8 Tuesday</t>
  </si>
  <si>
    <t>Trier local may-june / Trier local July-August</t>
  </si>
  <si>
    <t>13:20 landing</t>
  </si>
  <si>
    <t>dep 14:20</t>
  </si>
  <si>
    <t>Winery Bernkastle 16:30 (check each group)</t>
  </si>
  <si>
    <r>
      <t xml:space="preserve">Little train at 09:00. go to music cabinet ,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Back to ship at 13:00 </t>
    </r>
    <r>
      <rPr>
        <b/>
        <sz val="11"/>
        <color rgb="FF00B050"/>
        <rFont val="Calibri"/>
        <family val="2"/>
        <scheme val="minor"/>
      </rPr>
      <t xml:space="preserve"> </t>
    </r>
  </si>
  <si>
    <t xml:space="preserve">Winery Bernkastle </t>
  </si>
  <si>
    <t>water</t>
  </si>
  <si>
    <t xml:space="preserve">Castle </t>
  </si>
  <si>
    <t>Rudesheim little train</t>
  </si>
  <si>
    <t>Rudesheim Music cabint</t>
  </si>
  <si>
    <t>Etgar</t>
  </si>
  <si>
    <t>tips - for ship, tour leader only</t>
  </si>
  <si>
    <t>tips for busses, guides at activetes</t>
  </si>
  <si>
    <t>Yuval Shamir</t>
  </si>
  <si>
    <t>Eshel 196 $ per day</t>
  </si>
  <si>
    <t>Tips from group</t>
  </si>
  <si>
    <t>Emergency</t>
  </si>
  <si>
    <t>Moshe Mazliach</t>
  </si>
  <si>
    <t>Passport</t>
  </si>
  <si>
    <t>Tel.</t>
  </si>
  <si>
    <t>054-4652308</t>
  </si>
  <si>
    <t>052-3331905</t>
  </si>
  <si>
    <t>Trier 06:00</t>
  </si>
  <si>
    <t>Trier 21:30</t>
  </si>
  <si>
    <t>Cochem 17:00</t>
  </si>
  <si>
    <t>Rudeheim 14:00</t>
  </si>
  <si>
    <t>Castle 09:00</t>
  </si>
  <si>
    <t>Etgar 08:30</t>
  </si>
  <si>
    <t>Bonn 14:30</t>
  </si>
  <si>
    <t>linz'm'rhine 13:00 / Bonn 00:30</t>
  </si>
  <si>
    <t>Show 21:00-22:30</t>
  </si>
  <si>
    <t>https://www.google.com/maps?q=51.24686,6.76144</t>
  </si>
  <si>
    <t>https://www.google.com/maps?q=50.23330968,7.58491158</t>
  </si>
  <si>
    <t>https://www.google.com/maps?q=49.951575,7.111022</t>
  </si>
  <si>
    <t>https://www.google.com/maps?q=49.919058,7.072758</t>
  </si>
  <si>
    <t>https://www.google.com/maps?q=49.794152,6.698158</t>
  </si>
  <si>
    <t>docking place will be assigned later</t>
  </si>
  <si>
    <t>https://www.google.com/maps?q=49.977018,7.939322</t>
  </si>
  <si>
    <t>https://www.google.com/maps?q=50.564013,7.278756</t>
  </si>
  <si>
    <t>https://www.google.com/maps?q=50.736922,7.108059</t>
  </si>
  <si>
    <t>Monarch Empress</t>
  </si>
  <si>
    <t>Düsseldorf</t>
  </si>
  <si>
    <t>KD Landebrücke Theodor-Heuss-Brücke Nr. 3</t>
  </si>
  <si>
    <t>Boppard</t>
  </si>
  <si>
    <t>Viking</t>
  </si>
  <si>
    <t>Traben Trarbach</t>
  </si>
  <si>
    <t>Viking 2</t>
  </si>
  <si>
    <t>Bernkastel</t>
  </si>
  <si>
    <t>KD Landebrücke (ex Feenstra)</t>
  </si>
  <si>
    <t>Trier</t>
  </si>
  <si>
    <t>Hafen Trier</t>
  </si>
  <si>
    <t>Cochem</t>
  </si>
  <si>
    <t>Stadt Steiger (tba)</t>
  </si>
  <si>
    <t>Rüdesheim</t>
  </si>
  <si>
    <t>Stadtsteiger Nr. 0</t>
  </si>
  <si>
    <t>May be changed at short notice by harbour master</t>
  </si>
  <si>
    <t>Linz am Rhein</t>
  </si>
  <si>
    <t>KD Landebrücke</t>
  </si>
  <si>
    <t>Bonn</t>
  </si>
  <si>
    <t>KD Landebrücke Nr. 2</t>
  </si>
  <si>
    <t>Düsseldorf 17:30</t>
  </si>
  <si>
    <t>Boopard 14:30</t>
  </si>
  <si>
    <t>Boopard 8:30</t>
  </si>
  <si>
    <r>
      <t xml:space="preserve">Bus from AP to ship 13:30-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Two coches Omni + 1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Globus</t>
    </r>
    <r>
      <rPr>
        <sz val="11"/>
        <color theme="1"/>
        <rFont val="Calibri"/>
        <family val="2"/>
        <scheme val="minor"/>
      </rPr>
      <t xml:space="preserve"> </t>
    </r>
  </si>
  <si>
    <r>
      <t>Traben Trarbach 12:00 / Bernkastel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03:30</t>
    </r>
  </si>
  <si>
    <t>Traben Trarbach 06:00/ Bernkastel 14:30</t>
  </si>
  <si>
    <t>Cochem 08:30</t>
  </si>
  <si>
    <t>Düsseldorf 06:00</t>
  </si>
  <si>
    <t>Matzliah Moshe</t>
  </si>
  <si>
    <t>Rom Nachman</t>
  </si>
  <si>
    <t>Walking tour</t>
  </si>
  <si>
    <t xml:space="preserve"> Traben  city tour by foot / Barnkastle Winery 16:30 / Berkastle city tour by foot</t>
  </si>
  <si>
    <r>
      <t xml:space="preserve">07:30 Pick up from ship  to Duseldorf tour and then to AP 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Two coches Omni + 1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Globus</t>
    </r>
  </si>
  <si>
    <r>
      <rPr>
        <b/>
        <sz val="11"/>
        <color rgb="FF7030A0"/>
        <rFont val="Calibri"/>
        <family val="2"/>
        <scheme val="minor"/>
      </rPr>
      <t>Show 21:00-22:30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Security at ship at night</t>
    </r>
  </si>
  <si>
    <t>11.6.24</t>
  </si>
  <si>
    <t>Blur group - Globus 0160-971790306 </t>
  </si>
  <si>
    <t>(emergency 41-813531800)</t>
  </si>
  <si>
    <t>Adorf Omnibuss </t>
  </si>
  <si>
    <t>Mr. Dastan, phone +49 163 215 08 09 Green</t>
  </si>
  <si>
    <t>Mr. Toksöz, phone +49 173 541 09 11 Red</t>
  </si>
  <si>
    <t>Tel. +49-211-41897-0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</si>
</sst>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77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88">
    <xf numFmtId="0" fontId="0" fillId="0" borderId="0" xfId="0"/>
    <xf numFmtId="0" fontId="4" fillId="4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" xfId="3" applyBorder="1"/>
    <xf numFmtId="0" fontId="0" fillId="0" borderId="1" xfId="0" applyBorder="1" applyAlignment="1">
      <alignment horizontal="center" vertical="center"/>
    </xf>
    <xf numFmtId="0" fontId="3" fillId="4" borderId="0" xfId="0" applyFont="1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/>
    <xf numFmtId="0" fontId="0" fillId="4" borderId="1" xfId="0" applyFill="1" applyBorder="1"/>
    <xf numFmtId="14" fontId="4" fillId="0" borderId="10" xfId="0" applyNumberFormat="1" applyFont="1" applyBorder="1" applyAlignment="1">
      <alignment horizontal="center" vertical="center"/>
    </xf>
    <xf numFmtId="0" fontId="0" fillId="0" borderId="1" xfId="0" applyBorder="1"/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8" fillId="7" borderId="1" xfId="4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9" fillId="7" borderId="1" xfId="2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wrapText="1"/>
    </xf>
    <xf numFmtId="20" fontId="0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5" borderId="1" xfId="0" applyFill="1" applyBorder="1"/>
    <xf numFmtId="20" fontId="0" fillId="0" borderId="1" xfId="0" applyNumberFormat="1" applyFont="1" applyBorder="1" applyAlignment="1">
      <alignment horizontal="left"/>
    </xf>
    <xf numFmtId="0" fontId="10" fillId="5" borderId="1" xfId="0" applyFont="1" applyFill="1" applyBorder="1"/>
    <xf numFmtId="0" fontId="0" fillId="5" borderId="1" xfId="0" applyFill="1" applyBorder="1" applyAlignment="1">
      <alignment wrapText="1"/>
    </xf>
    <xf numFmtId="20" fontId="0" fillId="0" borderId="1" xfId="0" applyNumberForma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8" fillId="8" borderId="1" xfId="4" applyNumberFormat="1" applyFont="1" applyFill="1" applyBorder="1" applyAlignment="1">
      <alignment horizontal="center" vertical="center" wrapText="1"/>
    </xf>
    <xf numFmtId="164" fontId="11" fillId="8" borderId="1" xfId="1" applyNumberFormat="1" applyFont="1" applyFill="1" applyBorder="1" applyAlignment="1">
      <alignment horizontal="left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5" borderId="1" xfId="0" applyFont="1" applyFill="1" applyBorder="1"/>
    <xf numFmtId="0" fontId="0" fillId="0" borderId="1" xfId="0" applyFont="1" applyBorder="1"/>
    <xf numFmtId="0" fontId="10" fillId="0" borderId="1" xfId="0" applyFont="1" applyBorder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5" fillId="9" borderId="0" xfId="0" applyFont="1" applyFill="1"/>
    <xf numFmtId="0" fontId="15" fillId="9" borderId="0" xfId="0" applyNumberFormat="1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11" borderId="0" xfId="0" applyFont="1" applyFill="1"/>
    <xf numFmtId="0" fontId="15" fillId="11" borderId="0" xfId="0" applyNumberFormat="1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2" borderId="0" xfId="0" applyFont="1" applyFill="1"/>
    <xf numFmtId="0" fontId="15" fillId="12" borderId="0" xfId="0" applyNumberFormat="1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10" xfId="0" applyBorder="1"/>
    <xf numFmtId="0" fontId="0" fillId="5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5" borderId="10" xfId="0" applyFill="1" applyBorder="1" applyAlignment="1">
      <alignment wrapText="1"/>
    </xf>
    <xf numFmtId="0" fontId="15" fillId="11" borderId="0" xfId="0" applyFont="1" applyFill="1" applyAlignment="1">
      <alignment horizontal="left" vertical="top"/>
    </xf>
    <xf numFmtId="0" fontId="10" fillId="5" borderId="1" xfId="0" applyFont="1" applyFill="1" applyBorder="1" applyAlignment="1">
      <alignment wrapText="1"/>
    </xf>
    <xf numFmtId="0" fontId="14" fillId="5" borderId="1" xfId="0" applyFont="1" applyFill="1" applyBorder="1"/>
    <xf numFmtId="0" fontId="5" fillId="0" borderId="11" xfId="3" applyBorder="1" applyAlignment="1">
      <alignment vertical="center"/>
    </xf>
    <xf numFmtId="0" fontId="5" fillId="0" borderId="12" xfId="3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14" fontId="16" fillId="0" borderId="11" xfId="0" applyNumberFormat="1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20" fontId="16" fillId="0" borderId="11" xfId="0" applyNumberFormat="1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4" fontId="16" fillId="0" borderId="12" xfId="0" applyNumberFormat="1" applyFont="1" applyBorder="1" applyAlignment="1">
      <alignment vertical="center"/>
    </xf>
    <xf numFmtId="20" fontId="16" fillId="0" borderId="1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5">
    <cellStyle name="40% - Accent4" xfId="2" builtinId="43"/>
    <cellStyle name="60% - Accent3" xfId="1" builtinId="40"/>
    <cellStyle name="Hyperlink" xfId="3" builtinId="8"/>
    <cellStyle name="Normal" xfId="0" builtinId="0"/>
    <cellStyle name="Normal 2" xfId="4" xr:uid="{9447A2C4-5946-4D69-9CCD-2487B58C0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?q=49.919058,7.072758" TargetMode="External"/><Relationship Id="rId2" Type="http://schemas.openxmlformats.org/officeDocument/2006/relationships/hyperlink" Target="https://www.google.com/maps?q=50.23330968,7.58491158" TargetMode="External"/><Relationship Id="rId1" Type="http://schemas.openxmlformats.org/officeDocument/2006/relationships/hyperlink" Target="https://www.google.com/maps?q=51.24686,6.76144" TargetMode="External"/><Relationship Id="rId5" Type="http://schemas.openxmlformats.org/officeDocument/2006/relationships/hyperlink" Target="https://www.google.com/maps?q=50.736922,7.108059" TargetMode="External"/><Relationship Id="rId4" Type="http://schemas.openxmlformats.org/officeDocument/2006/relationships/hyperlink" Target="https://www.google.com/maps?q=49.977018,7.93932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B1" workbookViewId="0">
      <selection activeCell="D18" sqref="D18"/>
    </sheetView>
  </sheetViews>
  <sheetFormatPr defaultRowHeight="15" x14ac:dyDescent="0.25"/>
  <cols>
    <col min="1" max="1" width="25" bestFit="1" customWidth="1"/>
    <col min="2" max="2" width="13.42578125" style="33" bestFit="1" customWidth="1"/>
    <col min="3" max="3" width="25.7109375" customWidth="1"/>
    <col min="4" max="4" width="27" style="34" bestFit="1" customWidth="1"/>
    <col min="5" max="5" width="49.140625" style="35" customWidth="1"/>
    <col min="6" max="6" width="17.85546875" bestFit="1" customWidth="1"/>
    <col min="7" max="7" width="14.42578125" bestFit="1" customWidth="1"/>
    <col min="8" max="8" width="47" customWidth="1"/>
  </cols>
  <sheetData>
    <row r="1" spans="1:9" x14ac:dyDescent="0.25">
      <c r="A1" s="1"/>
      <c r="B1" s="2"/>
      <c r="C1" s="78"/>
      <c r="D1" s="78"/>
      <c r="E1" s="80"/>
      <c r="F1" s="81"/>
      <c r="G1" s="81"/>
      <c r="H1" s="82"/>
    </row>
    <row r="2" spans="1:9" x14ac:dyDescent="0.25">
      <c r="A2" s="3"/>
      <c r="B2" s="4"/>
      <c r="C2" s="79"/>
      <c r="D2" s="79"/>
      <c r="E2" s="83"/>
      <c r="F2" s="84"/>
      <c r="G2" s="84"/>
      <c r="H2" s="85"/>
    </row>
    <row r="3" spans="1:9" ht="15.75" thickBot="1" x14ac:dyDescent="0.3">
      <c r="A3" s="5" t="s">
        <v>0</v>
      </c>
      <c r="B3" s="6" t="s">
        <v>1</v>
      </c>
      <c r="C3" s="7" t="s">
        <v>2</v>
      </c>
      <c r="D3" s="8" t="s">
        <v>3</v>
      </c>
      <c r="E3" s="7" t="s">
        <v>4</v>
      </c>
      <c r="F3" s="9" t="s">
        <v>5</v>
      </c>
      <c r="G3" s="9" t="s">
        <v>6</v>
      </c>
      <c r="H3" s="10"/>
    </row>
    <row r="4" spans="1:9" ht="30.75" thickBot="1" x14ac:dyDescent="0.3">
      <c r="A4" s="77" t="s">
        <v>14</v>
      </c>
      <c r="B4" s="11">
        <v>45454</v>
      </c>
      <c r="C4" s="39"/>
      <c r="D4" s="72" t="s">
        <v>82</v>
      </c>
      <c r="E4" s="14" t="s">
        <v>85</v>
      </c>
      <c r="F4" s="15" t="s">
        <v>7</v>
      </c>
      <c r="G4" s="16"/>
      <c r="H4" s="17" t="s">
        <v>23</v>
      </c>
      <c r="I4">
        <v>50</v>
      </c>
    </row>
    <row r="5" spans="1:9" x14ac:dyDescent="0.25">
      <c r="A5" s="77" t="s">
        <v>15</v>
      </c>
      <c r="B5" s="11">
        <v>45455</v>
      </c>
      <c r="C5" s="40" t="s">
        <v>84</v>
      </c>
      <c r="D5" s="40" t="s">
        <v>83</v>
      </c>
      <c r="E5" s="18" t="s">
        <v>92</v>
      </c>
      <c r="F5" s="12"/>
      <c r="G5" s="12"/>
      <c r="H5" s="12"/>
      <c r="I5">
        <v>30</v>
      </c>
    </row>
    <row r="6" spans="1:9" ht="45" x14ac:dyDescent="0.25">
      <c r="A6" s="77" t="s">
        <v>16</v>
      </c>
      <c r="B6" s="11">
        <v>45456</v>
      </c>
      <c r="C6" s="18" t="s">
        <v>87</v>
      </c>
      <c r="D6" s="19" t="s">
        <v>86</v>
      </c>
      <c r="E6" s="14" t="s">
        <v>93</v>
      </c>
      <c r="F6" s="36" t="s">
        <v>25</v>
      </c>
      <c r="G6" s="20"/>
      <c r="H6" s="66" t="s">
        <v>52</v>
      </c>
      <c r="I6">
        <v>50</v>
      </c>
    </row>
    <row r="7" spans="1:9" ht="45" x14ac:dyDescent="0.25">
      <c r="A7" s="77" t="s">
        <v>17</v>
      </c>
      <c r="B7" s="11">
        <v>45457</v>
      </c>
      <c r="C7" s="24" t="s">
        <v>44</v>
      </c>
      <c r="D7" s="23" t="s">
        <v>45</v>
      </c>
      <c r="E7" s="14" t="s">
        <v>8</v>
      </c>
      <c r="F7" s="36" t="s">
        <v>22</v>
      </c>
      <c r="G7" s="20"/>
      <c r="H7" s="21"/>
      <c r="I7">
        <v>50</v>
      </c>
    </row>
    <row r="8" spans="1:9" x14ac:dyDescent="0.25">
      <c r="A8" s="77" t="s">
        <v>18</v>
      </c>
      <c r="B8" s="11">
        <v>45458</v>
      </c>
      <c r="C8" s="24" t="s">
        <v>88</v>
      </c>
      <c r="D8" s="13" t="s">
        <v>46</v>
      </c>
      <c r="E8" s="14" t="s">
        <v>9</v>
      </c>
      <c r="F8" s="37" t="s">
        <v>48</v>
      </c>
      <c r="G8" s="37" t="s">
        <v>49</v>
      </c>
      <c r="H8" s="22"/>
      <c r="I8">
        <v>40</v>
      </c>
    </row>
    <row r="9" spans="1:9" ht="45" x14ac:dyDescent="0.25">
      <c r="A9" s="77" t="s">
        <v>19</v>
      </c>
      <c r="B9" s="11">
        <v>45459</v>
      </c>
      <c r="C9" s="25" t="s">
        <v>10</v>
      </c>
      <c r="D9" s="26" t="s">
        <v>47</v>
      </c>
      <c r="E9" s="14" t="s">
        <v>26</v>
      </c>
      <c r="F9" s="38" t="s">
        <v>11</v>
      </c>
      <c r="G9" s="36" t="s">
        <v>12</v>
      </c>
      <c r="H9" s="37" t="s">
        <v>95</v>
      </c>
      <c r="I9">
        <v>20</v>
      </c>
    </row>
    <row r="10" spans="1:9" ht="30" x14ac:dyDescent="0.25">
      <c r="A10" s="77" t="s">
        <v>20</v>
      </c>
      <c r="B10" s="11">
        <v>45460</v>
      </c>
      <c r="C10" s="25" t="s">
        <v>50</v>
      </c>
      <c r="D10" s="26" t="s">
        <v>51</v>
      </c>
      <c r="E10" s="27" t="s">
        <v>13</v>
      </c>
      <c r="F10" s="12"/>
      <c r="G10" s="12"/>
      <c r="H10" s="21"/>
    </row>
    <row r="11" spans="1:9" ht="30" x14ac:dyDescent="0.25">
      <c r="A11" s="77" t="s">
        <v>21</v>
      </c>
      <c r="B11" s="11">
        <v>45461</v>
      </c>
      <c r="C11" s="65" t="s">
        <v>89</v>
      </c>
      <c r="D11" s="28"/>
      <c r="E11" s="14" t="s">
        <v>94</v>
      </c>
      <c r="F11" s="29" t="s">
        <v>7</v>
      </c>
      <c r="G11" s="30"/>
      <c r="H11" s="31" t="s">
        <v>24</v>
      </c>
      <c r="I11" s="32">
        <v>40</v>
      </c>
    </row>
    <row r="12" spans="1:9" x14ac:dyDescent="0.25">
      <c r="A12" s="33"/>
    </row>
    <row r="14" spans="1:9" x14ac:dyDescent="0.25">
      <c r="C14" s="87" t="s">
        <v>96</v>
      </c>
    </row>
    <row r="16" spans="1:9" ht="30" x14ac:dyDescent="0.25">
      <c r="C16" s="86" t="s">
        <v>97</v>
      </c>
    </row>
    <row r="18" spans="3:3" ht="30" x14ac:dyDescent="0.25">
      <c r="C18" s="86" t="s">
        <v>98</v>
      </c>
    </row>
    <row r="21" spans="3:3" x14ac:dyDescent="0.25">
      <c r="C21" s="86" t="s">
        <v>99</v>
      </c>
    </row>
    <row r="23" spans="3:3" ht="45" x14ac:dyDescent="0.25">
      <c r="C23" s="86" t="s">
        <v>100</v>
      </c>
    </row>
    <row r="25" spans="3:3" ht="45" x14ac:dyDescent="0.25">
      <c r="C25" s="86" t="s">
        <v>101</v>
      </c>
    </row>
    <row r="27" spans="3:3" ht="30" x14ac:dyDescent="0.25">
      <c r="C27" s="86" t="s">
        <v>102</v>
      </c>
    </row>
  </sheetData>
  <mergeCells count="3">
    <mergeCell ref="C1:C2"/>
    <mergeCell ref="D1:D2"/>
    <mergeCell ref="E1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24F6-AA0D-412D-8ACF-D6BA698BCD4E}">
  <dimension ref="B2:I14"/>
  <sheetViews>
    <sheetView workbookViewId="0">
      <selection activeCell="D3" sqref="D3"/>
    </sheetView>
  </sheetViews>
  <sheetFormatPr defaultRowHeight="15" x14ac:dyDescent="0.25"/>
  <cols>
    <col min="3" max="3" width="10.5703125" bestFit="1" customWidth="1"/>
  </cols>
  <sheetData>
    <row r="2" spans="2:9" ht="15.75" thickBot="1" x14ac:dyDescent="0.3"/>
    <row r="3" spans="2:9" ht="15.75" thickBot="1" x14ac:dyDescent="0.3">
      <c r="B3" s="70" t="s">
        <v>62</v>
      </c>
      <c r="C3" s="71">
        <v>45454</v>
      </c>
      <c r="D3" s="72" t="s">
        <v>63</v>
      </c>
      <c r="E3" s="72"/>
      <c r="F3" s="73">
        <v>0.72916666666666663</v>
      </c>
      <c r="G3" s="72" t="s">
        <v>64</v>
      </c>
      <c r="H3" s="67" t="s">
        <v>53</v>
      </c>
      <c r="I3" s="72"/>
    </row>
    <row r="4" spans="2:9" ht="15.75" thickBot="1" x14ac:dyDescent="0.3">
      <c r="B4" s="74" t="s">
        <v>62</v>
      </c>
      <c r="C4" s="75">
        <v>45455</v>
      </c>
      <c r="D4" s="69" t="s">
        <v>65</v>
      </c>
      <c r="E4" s="76">
        <v>0.35416666666666669</v>
      </c>
      <c r="F4" s="76">
        <v>0.60416666666666663</v>
      </c>
      <c r="G4" s="69" t="s">
        <v>66</v>
      </c>
      <c r="H4" s="68" t="s">
        <v>54</v>
      </c>
      <c r="I4" s="69"/>
    </row>
    <row r="5" spans="2:9" ht="15.75" thickBot="1" x14ac:dyDescent="0.3">
      <c r="B5" s="74" t="s">
        <v>62</v>
      </c>
      <c r="C5" s="75">
        <v>45456</v>
      </c>
      <c r="D5" s="69" t="s">
        <v>67</v>
      </c>
      <c r="E5" s="76">
        <v>0.25</v>
      </c>
      <c r="F5" s="76">
        <v>0.5</v>
      </c>
      <c r="G5" s="69" t="s">
        <v>68</v>
      </c>
      <c r="H5" s="69" t="s">
        <v>55</v>
      </c>
      <c r="I5" s="69"/>
    </row>
    <row r="6" spans="2:9" ht="15.75" thickBot="1" x14ac:dyDescent="0.3">
      <c r="B6" s="74" t="s">
        <v>62</v>
      </c>
      <c r="C6" s="75">
        <v>45456</v>
      </c>
      <c r="D6" s="69" t="s">
        <v>69</v>
      </c>
      <c r="E6" s="76">
        <v>0.60416666666666663</v>
      </c>
      <c r="F6" s="76">
        <v>0.95833333333333337</v>
      </c>
      <c r="G6" s="69" t="s">
        <v>70</v>
      </c>
      <c r="H6" s="68" t="s">
        <v>56</v>
      </c>
      <c r="I6" s="69"/>
    </row>
    <row r="7" spans="2:9" ht="15.75" thickBot="1" x14ac:dyDescent="0.3">
      <c r="B7" s="74" t="s">
        <v>62</v>
      </c>
      <c r="C7" s="75">
        <v>45457</v>
      </c>
      <c r="D7" s="69" t="s">
        <v>71</v>
      </c>
      <c r="E7" s="76">
        <v>0.25</v>
      </c>
      <c r="F7" s="76">
        <v>0.89583333333333337</v>
      </c>
      <c r="G7" s="69" t="s">
        <v>72</v>
      </c>
      <c r="H7" s="69" t="s">
        <v>57</v>
      </c>
      <c r="I7" s="69"/>
    </row>
    <row r="8" spans="2:9" ht="15.75" thickBot="1" x14ac:dyDescent="0.3">
      <c r="B8" s="74" t="s">
        <v>62</v>
      </c>
      <c r="C8" s="75">
        <v>45458</v>
      </c>
      <c r="D8" s="69" t="s">
        <v>73</v>
      </c>
      <c r="E8" s="76">
        <v>0.35416666666666669</v>
      </c>
      <c r="F8" s="76">
        <v>0.70833333333333337</v>
      </c>
      <c r="G8" s="69" t="s">
        <v>74</v>
      </c>
      <c r="H8" s="69" t="s">
        <v>58</v>
      </c>
      <c r="I8" s="69"/>
    </row>
    <row r="9" spans="2:9" ht="15.75" thickBot="1" x14ac:dyDescent="0.3">
      <c r="B9" s="74" t="s">
        <v>62</v>
      </c>
      <c r="C9" s="75">
        <v>45459</v>
      </c>
      <c r="D9" s="69" t="s">
        <v>75</v>
      </c>
      <c r="E9" s="76">
        <v>0.29166666666666669</v>
      </c>
      <c r="F9" s="76">
        <v>0.58333333333333337</v>
      </c>
      <c r="G9" s="69" t="s">
        <v>76</v>
      </c>
      <c r="H9" s="68" t="s">
        <v>59</v>
      </c>
      <c r="I9" s="69" t="s">
        <v>77</v>
      </c>
    </row>
    <row r="10" spans="2:9" ht="15.75" thickBot="1" x14ac:dyDescent="0.3">
      <c r="B10" s="74" t="s">
        <v>62</v>
      </c>
      <c r="C10" s="75">
        <v>45459</v>
      </c>
      <c r="D10" s="69" t="s">
        <v>78</v>
      </c>
      <c r="E10" s="76">
        <v>0.8125</v>
      </c>
      <c r="F10" s="69"/>
      <c r="G10" s="69" t="s">
        <v>79</v>
      </c>
      <c r="H10" s="69" t="s">
        <v>60</v>
      </c>
      <c r="I10" s="69"/>
    </row>
    <row r="11" spans="2:9" ht="15.75" thickBot="1" x14ac:dyDescent="0.3">
      <c r="B11" s="74" t="s">
        <v>62</v>
      </c>
      <c r="C11" s="75">
        <v>45460</v>
      </c>
      <c r="D11" s="69" t="s">
        <v>78</v>
      </c>
      <c r="E11" s="69"/>
      <c r="F11" s="76">
        <v>0.54166666666666663</v>
      </c>
      <c r="G11" s="69" t="s">
        <v>79</v>
      </c>
      <c r="H11" s="69" t="s">
        <v>60</v>
      </c>
      <c r="I11" s="69"/>
    </row>
    <row r="12" spans="2:9" ht="15.75" thickBot="1" x14ac:dyDescent="0.3">
      <c r="B12" s="74" t="s">
        <v>62</v>
      </c>
      <c r="C12" s="75">
        <v>45460</v>
      </c>
      <c r="D12" s="69" t="s">
        <v>80</v>
      </c>
      <c r="E12" s="76">
        <v>0.60416666666666663</v>
      </c>
      <c r="F12" s="69"/>
      <c r="G12" s="69" t="s">
        <v>81</v>
      </c>
      <c r="H12" s="68" t="s">
        <v>61</v>
      </c>
      <c r="I12" s="69"/>
    </row>
    <row r="13" spans="2:9" ht="15.75" thickBot="1" x14ac:dyDescent="0.3">
      <c r="B13" s="74" t="s">
        <v>62</v>
      </c>
      <c r="C13" s="75">
        <v>45461</v>
      </c>
      <c r="D13" s="69" t="s">
        <v>80</v>
      </c>
      <c r="E13" s="69"/>
      <c r="F13" s="76">
        <v>2.0833333333333332E-2</v>
      </c>
      <c r="G13" s="69" t="s">
        <v>81</v>
      </c>
      <c r="H13" s="69" t="s">
        <v>61</v>
      </c>
      <c r="I13" s="69"/>
    </row>
    <row r="14" spans="2:9" ht="15.75" thickBot="1" x14ac:dyDescent="0.3">
      <c r="B14" s="74" t="s">
        <v>62</v>
      </c>
      <c r="C14" s="75">
        <v>45461</v>
      </c>
      <c r="D14" s="69" t="s">
        <v>63</v>
      </c>
      <c r="E14" s="76">
        <v>0.25</v>
      </c>
      <c r="F14" s="69"/>
      <c r="G14" s="69" t="s">
        <v>64</v>
      </c>
      <c r="H14" s="69" t="s">
        <v>53</v>
      </c>
      <c r="I14" s="69"/>
    </row>
  </sheetData>
  <hyperlinks>
    <hyperlink ref="H3" r:id="rId1" xr:uid="{12F767B9-C5DC-4721-A540-04DE81B6480A}"/>
    <hyperlink ref="H4" r:id="rId2" xr:uid="{6E68A7E8-2901-4EF1-8305-81BF9909DE2D}"/>
    <hyperlink ref="H6" r:id="rId3" xr:uid="{B8F858CE-18BA-4FF1-8F9C-0CEE952A32D9}"/>
    <hyperlink ref="H9" r:id="rId4" xr:uid="{43830634-643A-4363-A663-2A5CF2FF27AF}"/>
    <hyperlink ref="H12" r:id="rId5" xr:uid="{EC012E74-20C4-43D8-959F-6EBA4FD1EF5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2E16-98E2-44E3-8D8F-D9308597BC07}">
  <dimension ref="A3:E22"/>
  <sheetViews>
    <sheetView workbookViewId="0">
      <selection activeCell="C25" sqref="C25"/>
    </sheetView>
  </sheetViews>
  <sheetFormatPr defaultColWidth="30.42578125" defaultRowHeight="15" x14ac:dyDescent="0.25"/>
  <cols>
    <col min="3" max="3" width="10.5703125" style="41" bestFit="1" customWidth="1"/>
    <col min="4" max="4" width="8" style="33" customWidth="1"/>
    <col min="5" max="5" width="8.28515625" style="33" customWidth="1"/>
  </cols>
  <sheetData>
    <row r="3" spans="1:5" x14ac:dyDescent="0.25">
      <c r="A3" s="46" t="s">
        <v>35</v>
      </c>
      <c r="B3" s="47">
        <v>46</v>
      </c>
      <c r="C3" s="48"/>
      <c r="D3" s="48"/>
      <c r="E3" s="46"/>
    </row>
    <row r="4" spans="1:5" x14ac:dyDescent="0.25">
      <c r="A4" s="60" t="s">
        <v>28</v>
      </c>
      <c r="B4" s="42">
        <v>90</v>
      </c>
      <c r="C4" s="4">
        <v>2</v>
      </c>
      <c r="D4" s="4">
        <f>C4*B4</f>
        <v>180</v>
      </c>
      <c r="E4" s="12"/>
    </row>
    <row r="5" spans="1:5" x14ac:dyDescent="0.25">
      <c r="A5" s="60" t="s">
        <v>33</v>
      </c>
      <c r="B5" s="42">
        <f>B3</f>
        <v>46</v>
      </c>
      <c r="C5" s="4"/>
      <c r="D5" s="4">
        <v>200</v>
      </c>
      <c r="E5" s="12"/>
    </row>
    <row r="6" spans="1:5" x14ac:dyDescent="0.25">
      <c r="A6" s="60" t="s">
        <v>34</v>
      </c>
      <c r="B6" s="42">
        <f>B3</f>
        <v>46</v>
      </c>
      <c r="C6" s="4"/>
      <c r="D6" s="4">
        <v>250</v>
      </c>
      <c r="E6" s="12"/>
    </row>
    <row r="7" spans="1:5" x14ac:dyDescent="0.25">
      <c r="A7" s="61" t="s">
        <v>27</v>
      </c>
      <c r="B7" s="44">
        <f>B3</f>
        <v>46</v>
      </c>
      <c r="C7" s="51">
        <v>16</v>
      </c>
      <c r="D7" s="45">
        <f>C7*B7</f>
        <v>736</v>
      </c>
      <c r="E7" s="38"/>
    </row>
    <row r="8" spans="1:5" x14ac:dyDescent="0.25">
      <c r="A8" s="62" t="s">
        <v>29</v>
      </c>
      <c r="B8" s="44">
        <f>B3</f>
        <v>46</v>
      </c>
      <c r="C8" s="51">
        <v>9</v>
      </c>
      <c r="D8" s="50">
        <f>C8*B8</f>
        <v>414</v>
      </c>
      <c r="E8" s="21"/>
    </row>
    <row r="9" spans="1:5" x14ac:dyDescent="0.25">
      <c r="A9" s="62" t="s">
        <v>32</v>
      </c>
      <c r="B9" s="44">
        <f>B3</f>
        <v>46</v>
      </c>
      <c r="C9" s="2">
        <v>8.5</v>
      </c>
      <c r="D9" s="50">
        <v>385</v>
      </c>
      <c r="E9" s="21"/>
    </row>
    <row r="10" spans="1:5" x14ac:dyDescent="0.25">
      <c r="A10" s="63" t="s">
        <v>30</v>
      </c>
      <c r="B10" s="43">
        <f>B3</f>
        <v>46</v>
      </c>
      <c r="C10" s="2">
        <v>4.5</v>
      </c>
      <c r="D10" s="45">
        <f>C10*B10</f>
        <v>207</v>
      </c>
      <c r="E10" s="38"/>
    </row>
    <row r="11" spans="1:5" x14ac:dyDescent="0.25">
      <c r="A11" s="63" t="s">
        <v>31</v>
      </c>
      <c r="B11" s="43">
        <f>B3</f>
        <v>46</v>
      </c>
      <c r="C11" s="2">
        <v>10</v>
      </c>
      <c r="D11" s="45">
        <f t="shared" ref="D11" si="0">C11*B11</f>
        <v>460</v>
      </c>
      <c r="E11" s="36"/>
    </row>
    <row r="12" spans="1:5" x14ac:dyDescent="0.25">
      <c r="A12" s="63" t="s">
        <v>38</v>
      </c>
      <c r="B12" s="43"/>
      <c r="C12" s="2"/>
      <c r="D12" s="45">
        <v>200</v>
      </c>
      <c r="E12" s="36"/>
    </row>
    <row r="13" spans="1:5" x14ac:dyDescent="0.25">
      <c r="B13" s="41"/>
      <c r="C13" s="33"/>
      <c r="D13" s="33">
        <f>SUM(D4:D12)</f>
        <v>3032</v>
      </c>
      <c r="E13"/>
    </row>
    <row r="14" spans="1:5" x14ac:dyDescent="0.25">
      <c r="A14" s="63" t="s">
        <v>36</v>
      </c>
      <c r="B14" s="42">
        <v>8</v>
      </c>
      <c r="C14" s="4">
        <v>181</v>
      </c>
      <c r="D14" s="4">
        <f>C14*B14</f>
        <v>1448</v>
      </c>
      <c r="E14" s="12"/>
    </row>
    <row r="15" spans="1:5" x14ac:dyDescent="0.25">
      <c r="A15" s="63" t="s">
        <v>37</v>
      </c>
      <c r="B15" s="42">
        <f>B3</f>
        <v>46</v>
      </c>
      <c r="C15" s="4">
        <v>30</v>
      </c>
      <c r="D15" s="4">
        <f>C15*B15</f>
        <v>1380</v>
      </c>
      <c r="E15" s="12"/>
    </row>
    <row r="16" spans="1:5" x14ac:dyDescent="0.25">
      <c r="E16" s="49">
        <f>D14+D13+D15</f>
        <v>5860</v>
      </c>
    </row>
    <row r="19" spans="1:5" x14ac:dyDescent="0.25">
      <c r="A19" s="58" t="s">
        <v>35</v>
      </c>
      <c r="B19" s="34"/>
      <c r="C19" s="34"/>
    </row>
    <row r="20" spans="1:5" x14ac:dyDescent="0.25">
      <c r="A20" s="34" t="s">
        <v>40</v>
      </c>
      <c r="B20" s="34">
        <v>34227568</v>
      </c>
      <c r="C20" s="59">
        <v>47494</v>
      </c>
      <c r="E20"/>
    </row>
    <row r="21" spans="1:5" x14ac:dyDescent="0.25">
      <c r="A21" s="34" t="s">
        <v>41</v>
      </c>
      <c r="B21" s="34" t="s">
        <v>43</v>
      </c>
      <c r="C21" s="59"/>
      <c r="E21"/>
    </row>
    <row r="22" spans="1:5" x14ac:dyDescent="0.25">
      <c r="E2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CF69-24E0-4309-AA97-0C63F8371289}">
  <dimension ref="A3:E19"/>
  <sheetViews>
    <sheetView workbookViewId="0">
      <selection activeCell="E19" sqref="A3:E19"/>
    </sheetView>
  </sheetViews>
  <sheetFormatPr defaultRowHeight="15" x14ac:dyDescent="0.25"/>
  <cols>
    <col min="1" max="1" width="14" bestFit="1" customWidth="1"/>
    <col min="2" max="2" width="29" customWidth="1"/>
    <col min="3" max="3" width="10.7109375" bestFit="1" customWidth="1"/>
    <col min="6" max="6" width="10.85546875" bestFit="1" customWidth="1"/>
  </cols>
  <sheetData>
    <row r="3" spans="1:5" x14ac:dyDescent="0.25">
      <c r="A3" s="64"/>
      <c r="B3" s="53">
        <v>46</v>
      </c>
      <c r="C3" s="54"/>
      <c r="D3" s="54"/>
      <c r="E3" s="52"/>
    </row>
    <row r="4" spans="1:5" x14ac:dyDescent="0.25">
      <c r="A4" s="12" t="s">
        <v>28</v>
      </c>
      <c r="B4" s="42">
        <v>90</v>
      </c>
      <c r="C4" s="4">
        <v>2</v>
      </c>
      <c r="D4" s="4">
        <f>C4*B4</f>
        <v>180</v>
      </c>
      <c r="E4" s="12"/>
    </row>
    <row r="5" spans="1:5" x14ac:dyDescent="0.25">
      <c r="A5" s="12" t="s">
        <v>34</v>
      </c>
      <c r="B5" s="42">
        <f>B3</f>
        <v>46</v>
      </c>
      <c r="C5" s="4"/>
      <c r="D5" s="4">
        <v>240</v>
      </c>
      <c r="E5" s="12"/>
    </row>
    <row r="6" spans="1:5" ht="30" x14ac:dyDescent="0.25">
      <c r="A6" s="18" t="s">
        <v>27</v>
      </c>
      <c r="B6" s="44">
        <f>B3</f>
        <v>46</v>
      </c>
      <c r="C6" s="51">
        <v>16</v>
      </c>
      <c r="D6" s="45">
        <f>C6*B6</f>
        <v>736</v>
      </c>
      <c r="E6" s="38"/>
    </row>
    <row r="7" spans="1:5" x14ac:dyDescent="0.25">
      <c r="A7" s="14" t="s">
        <v>29</v>
      </c>
      <c r="B7" s="44">
        <f>B3</f>
        <v>46</v>
      </c>
      <c r="C7" s="51">
        <v>9</v>
      </c>
      <c r="D7" s="50">
        <f>C7*B7</f>
        <v>414</v>
      </c>
      <c r="E7" s="21"/>
    </row>
    <row r="8" spans="1:5" x14ac:dyDescent="0.25">
      <c r="A8" s="14" t="s">
        <v>32</v>
      </c>
      <c r="B8" s="44">
        <f>B3</f>
        <v>46</v>
      </c>
      <c r="C8" s="2">
        <v>8.5</v>
      </c>
      <c r="D8" s="50">
        <v>385</v>
      </c>
      <c r="E8" s="21"/>
    </row>
    <row r="9" spans="1:5" ht="30" x14ac:dyDescent="0.25">
      <c r="A9" s="25" t="s">
        <v>30</v>
      </c>
      <c r="B9" s="43">
        <f>B3</f>
        <v>46</v>
      </c>
      <c r="C9" s="2">
        <v>4.5</v>
      </c>
      <c r="D9" s="45">
        <f>C9*B9</f>
        <v>207</v>
      </c>
      <c r="E9" s="38"/>
    </row>
    <row r="10" spans="1:5" ht="30" x14ac:dyDescent="0.25">
      <c r="A10" s="25" t="s">
        <v>31</v>
      </c>
      <c r="B10" s="43">
        <f>B3</f>
        <v>46</v>
      </c>
      <c r="C10" s="2">
        <v>10</v>
      </c>
      <c r="D10" s="45">
        <f t="shared" ref="D10" si="0">C10*B10</f>
        <v>460</v>
      </c>
      <c r="E10" s="36"/>
    </row>
    <row r="11" spans="1:5" x14ac:dyDescent="0.25">
      <c r="A11" s="25" t="s">
        <v>38</v>
      </c>
      <c r="B11" s="43"/>
      <c r="C11" s="2"/>
      <c r="D11" s="45">
        <v>200</v>
      </c>
      <c r="E11" s="36"/>
    </row>
    <row r="12" spans="1:5" x14ac:dyDescent="0.25">
      <c r="B12" s="41"/>
      <c r="C12" s="33"/>
      <c r="D12" s="33">
        <f>SUM(D4:D11)</f>
        <v>2822</v>
      </c>
    </row>
    <row r="13" spans="1:5" ht="30" x14ac:dyDescent="0.25">
      <c r="A13" s="25" t="s">
        <v>36</v>
      </c>
      <c r="B13" s="42">
        <v>8</v>
      </c>
      <c r="C13" s="4">
        <v>180.67</v>
      </c>
      <c r="D13" s="4">
        <f>C13*B13</f>
        <v>1445.36</v>
      </c>
      <c r="E13" s="12"/>
    </row>
    <row r="14" spans="1:5" ht="30" x14ac:dyDescent="0.25">
      <c r="A14" s="25" t="s">
        <v>37</v>
      </c>
      <c r="B14" s="42">
        <f>B3</f>
        <v>46</v>
      </c>
      <c r="C14" s="4">
        <v>30</v>
      </c>
      <c r="D14" s="4">
        <f>C14*B14</f>
        <v>1380</v>
      </c>
      <c r="E14" s="12"/>
    </row>
    <row r="15" spans="1:5" x14ac:dyDescent="0.25">
      <c r="C15" s="41"/>
      <c r="D15" s="33"/>
      <c r="E15" s="49">
        <f>D13+D12+D14</f>
        <v>5647.36</v>
      </c>
    </row>
    <row r="17" spans="1:3" x14ac:dyDescent="0.25">
      <c r="A17" s="58" t="s">
        <v>90</v>
      </c>
      <c r="B17" s="34"/>
      <c r="C17" s="34"/>
    </row>
    <row r="18" spans="1:3" x14ac:dyDescent="0.25">
      <c r="A18" s="34" t="s">
        <v>40</v>
      </c>
      <c r="B18" s="34"/>
      <c r="C18" s="59"/>
    </row>
    <row r="19" spans="1:3" x14ac:dyDescent="0.25">
      <c r="A19" s="34" t="s">
        <v>41</v>
      </c>
      <c r="B19" s="34"/>
      <c r="C19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8F1C-9142-469B-BC5C-D446466D8DE5}">
  <dimension ref="A3:E19"/>
  <sheetViews>
    <sheetView workbookViewId="0">
      <selection activeCell="E19" sqref="A3:E19"/>
    </sheetView>
  </sheetViews>
  <sheetFormatPr defaultRowHeight="15" x14ac:dyDescent="0.25"/>
  <cols>
    <col min="1" max="1" width="14.7109375" bestFit="1" customWidth="1"/>
    <col min="2" max="2" width="21.85546875" customWidth="1"/>
    <col min="3" max="3" width="10.5703125" bestFit="1" customWidth="1"/>
    <col min="6" max="6" width="10.85546875" bestFit="1" customWidth="1"/>
  </cols>
  <sheetData>
    <row r="3" spans="1:5" x14ac:dyDescent="0.25">
      <c r="A3" s="55" t="s">
        <v>39</v>
      </c>
      <c r="B3" s="56">
        <v>46</v>
      </c>
      <c r="C3" s="57"/>
      <c r="D3" s="57"/>
      <c r="E3" s="55"/>
    </row>
    <row r="4" spans="1:5" x14ac:dyDescent="0.25">
      <c r="A4" s="12" t="s">
        <v>28</v>
      </c>
      <c r="B4" s="42">
        <v>90</v>
      </c>
      <c r="C4" s="4">
        <v>2</v>
      </c>
      <c r="D4" s="4">
        <f>C4*B4</f>
        <v>180</v>
      </c>
      <c r="E4" s="12"/>
    </row>
    <row r="5" spans="1:5" x14ac:dyDescent="0.25">
      <c r="A5" s="12" t="s">
        <v>34</v>
      </c>
      <c r="B5" s="42">
        <f>B3</f>
        <v>46</v>
      </c>
      <c r="C5" s="4"/>
      <c r="D5" s="4">
        <v>240</v>
      </c>
      <c r="E5" s="12"/>
    </row>
    <row r="6" spans="1:5" ht="30" x14ac:dyDescent="0.25">
      <c r="A6" s="18" t="s">
        <v>27</v>
      </c>
      <c r="B6" s="44">
        <f>B3</f>
        <v>46</v>
      </c>
      <c r="C6" s="51">
        <v>16</v>
      </c>
      <c r="D6" s="45">
        <f>C6*B6</f>
        <v>736</v>
      </c>
      <c r="E6" s="38"/>
    </row>
    <row r="7" spans="1:5" x14ac:dyDescent="0.25">
      <c r="A7" s="14" t="s">
        <v>29</v>
      </c>
      <c r="B7" s="44">
        <f>B3</f>
        <v>46</v>
      </c>
      <c r="C7" s="51">
        <v>9</v>
      </c>
      <c r="D7" s="50">
        <f>C7*B7</f>
        <v>414</v>
      </c>
      <c r="E7" s="21"/>
    </row>
    <row r="8" spans="1:5" x14ac:dyDescent="0.25">
      <c r="A8" s="14" t="s">
        <v>32</v>
      </c>
      <c r="B8" s="44">
        <f>B3</f>
        <v>46</v>
      </c>
      <c r="C8" s="2">
        <v>8.5</v>
      </c>
      <c r="D8" s="50">
        <v>385</v>
      </c>
      <c r="E8" s="21"/>
    </row>
    <row r="9" spans="1:5" ht="30" x14ac:dyDescent="0.25">
      <c r="A9" s="25" t="s">
        <v>30</v>
      </c>
      <c r="B9" s="43">
        <f>B3</f>
        <v>46</v>
      </c>
      <c r="C9" s="2">
        <v>4.5</v>
      </c>
      <c r="D9" s="45">
        <f>C9*B9</f>
        <v>207</v>
      </c>
      <c r="E9" s="38"/>
    </row>
    <row r="10" spans="1:5" ht="30" x14ac:dyDescent="0.25">
      <c r="A10" s="25" t="s">
        <v>31</v>
      </c>
      <c r="B10" s="43">
        <f>B3</f>
        <v>46</v>
      </c>
      <c r="C10" s="2">
        <v>10</v>
      </c>
      <c r="D10" s="45">
        <f t="shared" ref="D10" si="0">C10*B10</f>
        <v>460</v>
      </c>
      <c r="E10" s="36"/>
    </row>
    <row r="11" spans="1:5" x14ac:dyDescent="0.25">
      <c r="A11" s="25" t="s">
        <v>38</v>
      </c>
      <c r="B11" s="43"/>
      <c r="C11" s="2"/>
      <c r="D11" s="45">
        <v>200</v>
      </c>
      <c r="E11" s="36"/>
    </row>
    <row r="12" spans="1:5" x14ac:dyDescent="0.25">
      <c r="B12" s="41"/>
      <c r="C12" s="33"/>
      <c r="D12" s="33">
        <f>SUM(D4:D11)</f>
        <v>2822</v>
      </c>
    </row>
    <row r="13" spans="1:5" ht="30" x14ac:dyDescent="0.25">
      <c r="A13" s="25" t="s">
        <v>36</v>
      </c>
      <c r="B13" s="42">
        <v>8</v>
      </c>
      <c r="C13" s="4">
        <v>180.67</v>
      </c>
      <c r="D13" s="4">
        <f>C13*B13</f>
        <v>1445.36</v>
      </c>
      <c r="E13" s="12"/>
    </row>
    <row r="14" spans="1:5" ht="30" x14ac:dyDescent="0.25">
      <c r="A14" s="25" t="s">
        <v>37</v>
      </c>
      <c r="B14" s="42">
        <f>B3</f>
        <v>46</v>
      </c>
      <c r="C14" s="4">
        <v>30</v>
      </c>
      <c r="D14" s="4">
        <f>C14*B14</f>
        <v>1380</v>
      </c>
      <c r="E14" s="12"/>
    </row>
    <row r="15" spans="1:5" x14ac:dyDescent="0.25">
      <c r="C15" s="41"/>
      <c r="D15" s="33"/>
      <c r="E15" s="49">
        <f>D13+D12+D14</f>
        <v>5647.36</v>
      </c>
    </row>
    <row r="17" spans="1:3" x14ac:dyDescent="0.25">
      <c r="A17" s="58" t="s">
        <v>91</v>
      </c>
      <c r="B17" s="34"/>
      <c r="C17" s="34"/>
    </row>
    <row r="18" spans="1:3" x14ac:dyDescent="0.25">
      <c r="A18" s="34" t="s">
        <v>40</v>
      </c>
      <c r="B18" s="34">
        <v>34361838</v>
      </c>
      <c r="C18" s="59">
        <v>47523</v>
      </c>
    </row>
    <row r="19" spans="1:3" x14ac:dyDescent="0.25">
      <c r="A19" s="34" t="s">
        <v>41</v>
      </c>
      <c r="B19" s="34" t="s">
        <v>42</v>
      </c>
      <c r="C19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Karpenko</dc:creator>
  <cp:lastModifiedBy>Anastasia Karpenko</cp:lastModifiedBy>
  <dcterms:created xsi:type="dcterms:W3CDTF">2015-06-05T18:17:20Z</dcterms:created>
  <dcterms:modified xsi:type="dcterms:W3CDTF">2024-06-10T15:09:43Z</dcterms:modified>
</cp:coreProperties>
</file>