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F:\GORDON\סוכנים משותף\שיט נהרות 2024\קבוצות פתוחות\Rhone Lyon - Arles Voyage Charter 2305\For APP\"/>
    </mc:Choice>
  </mc:AlternateContent>
  <xr:revisionPtr revIDLastSave="0" documentId="8_{75227CFA-D9BD-4514-8905-B4001145137E}" xr6:coauthVersionLast="36" xr6:coauthVersionMax="36" xr10:uidLastSave="{00000000-0000-0000-0000-000000000000}"/>
  <bookViews>
    <workbookView xWindow="0" yWindow="0" windowWidth="28800" windowHeight="12225" xr2:uid="{E32727B5-4DB5-4D92-B252-3484E7CA5DE9}"/>
  </bookViews>
  <sheets>
    <sheet name="Charter 23.5.24" sheetId="12" r:id="rId1"/>
    <sheet name="Cash for guide" sheetId="15" r:id="rId2"/>
    <sheet name="Claire " sheetId="16" r:id="rId3"/>
    <sheet name="Adiel" sheetId="17" r:id="rId4"/>
    <sheet name="Avi" sheetId="18" r:id="rId5"/>
    <sheet name="Zvi" sheetId="19" r:id="rId6"/>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19" l="1"/>
  <c r="I19" i="19"/>
  <c r="H19" i="19"/>
  <c r="E17" i="19"/>
  <c r="E16" i="19"/>
  <c r="G16" i="19" s="1"/>
  <c r="E15" i="19"/>
  <c r="G15" i="19" s="1"/>
  <c r="E14" i="19"/>
  <c r="G14" i="19" s="1"/>
  <c r="E13" i="19"/>
  <c r="G13" i="19" s="1"/>
  <c r="G19" i="19" s="1"/>
  <c r="H20" i="18"/>
  <c r="J18" i="18"/>
  <c r="I18" i="18"/>
  <c r="F16" i="18"/>
  <c r="F15" i="18"/>
  <c r="H15" i="18" s="1"/>
  <c r="F14" i="18"/>
  <c r="H14" i="18" s="1"/>
  <c r="F13" i="18"/>
  <c r="H13" i="18" s="1"/>
  <c r="F12" i="18"/>
  <c r="H12" i="18" s="1"/>
  <c r="H19" i="17"/>
  <c r="J17" i="17"/>
  <c r="I17" i="17"/>
  <c r="F15" i="17"/>
  <c r="F14" i="17"/>
  <c r="H14" i="17" s="1"/>
  <c r="F13" i="17"/>
  <c r="H13" i="17" s="1"/>
  <c r="F12" i="17"/>
  <c r="H12" i="17" s="1"/>
  <c r="F11" i="17"/>
  <c r="H11" i="17" s="1"/>
  <c r="H17" i="17" s="1"/>
  <c r="G18" i="16"/>
  <c r="I16" i="16"/>
  <c r="H16" i="16"/>
  <c r="E14" i="16"/>
  <c r="E13" i="16"/>
  <c r="G13" i="16" s="1"/>
  <c r="E12" i="16"/>
  <c r="G12" i="16" s="1"/>
  <c r="E11" i="16"/>
  <c r="G11" i="16" s="1"/>
  <c r="E10" i="16"/>
  <c r="G10" i="16" s="1"/>
  <c r="H18" i="18" l="1"/>
  <c r="G23" i="19"/>
  <c r="H22" i="18"/>
  <c r="H21" i="17"/>
  <c r="G16" i="16"/>
  <c r="G20" i="16"/>
  <c r="F14" i="15" l="1"/>
  <c r="H12" i="15"/>
  <c r="G12" i="15"/>
  <c r="D10" i="15"/>
  <c r="D9" i="15"/>
  <c r="F9" i="15" s="1"/>
  <c r="D8" i="15"/>
  <c r="F8" i="15" s="1"/>
  <c r="D7" i="15"/>
  <c r="F7" i="15" s="1"/>
  <c r="D6" i="15"/>
  <c r="F6" i="15" s="1"/>
  <c r="F12" i="15" l="1"/>
  <c r="F16" i="15"/>
</calcChain>
</file>

<file path=xl/sharedStrings.xml><?xml version="1.0" encoding="utf-8"?>
<sst xmlns="http://schemas.openxmlformats.org/spreadsheetml/2006/main" count="210" uniqueCount="94">
  <si>
    <t>Date</t>
  </si>
  <si>
    <t>Day</t>
  </si>
  <si>
    <t>Arrivel</t>
  </si>
  <si>
    <t>Embarkin</t>
  </si>
  <si>
    <t>Suppliers - name and number</t>
  </si>
  <si>
    <t>Notes</t>
  </si>
  <si>
    <t>TAG</t>
  </si>
  <si>
    <t xml:space="preserve">HAFEN </t>
  </si>
  <si>
    <t>ANKUNFT</t>
  </si>
  <si>
    <t xml:space="preserve">ABFAHRT </t>
  </si>
  <si>
    <t>PROGRAMM</t>
  </si>
  <si>
    <t>Lyon</t>
  </si>
  <si>
    <t>-</t>
  </si>
  <si>
    <t>Einschiffung</t>
  </si>
  <si>
    <t>Chalon</t>
  </si>
  <si>
    <t>Macon</t>
  </si>
  <si>
    <t>Tournon</t>
  </si>
  <si>
    <t>Avignon</t>
  </si>
  <si>
    <t>Arles</t>
  </si>
  <si>
    <t>Ausschiffung</t>
  </si>
  <si>
    <t>X4</t>
  </si>
  <si>
    <t>Lyon 18:00</t>
  </si>
  <si>
    <t>Chalon 07:30 / Macon 21:00</t>
  </si>
  <si>
    <t>Macon 00:01</t>
  </si>
  <si>
    <t>Tournon 03:00</t>
  </si>
  <si>
    <t>Lyon 05:30</t>
  </si>
  <si>
    <t xml:space="preserve">Arles </t>
  </si>
  <si>
    <t>Group 1</t>
  </si>
  <si>
    <t>Group 2</t>
  </si>
  <si>
    <t>CDG</t>
  </si>
  <si>
    <t>MRS (via FRA)</t>
  </si>
  <si>
    <t>AF963</t>
  </si>
  <si>
    <t>16:30-20:20</t>
  </si>
  <si>
    <t>22-23/05/2024</t>
  </si>
  <si>
    <t>AP Hotels / Comfort</t>
  </si>
  <si>
    <t>City Hotel</t>
  </si>
  <si>
    <t>Itinerary</t>
  </si>
  <si>
    <t>Avignon 04:00 / Arles 18:30</t>
  </si>
  <si>
    <t>Group 3</t>
  </si>
  <si>
    <t>Group 4</t>
  </si>
  <si>
    <t xml:space="preserve">Pick up 4 groups at: 08:30 / 08:45 / 09:00 / 09:15, go to Hospices de Beaune. 13:00 Be back at ship </t>
  </si>
  <si>
    <t xml:space="preserve">Pick up 4 groups 08:30 – 13:00 Lyon city tour, back to Lunch, then 15:00-17:30 another city tour </t>
  </si>
  <si>
    <t>No coaches needed</t>
  </si>
  <si>
    <t>Pick up 4 groups – 09:00/09:10/09:20/09:30 go to  CHATEAU DE CORMATIN back to ship at 13:00. Lunch. Pick up 4 groups: 14:30/15:00/15:30/16:00 city tour, back at ship 18:30</t>
  </si>
  <si>
    <t>Groupes Carrieres Lumières &lt;groupes@carrieres-lumieres.com&gt;</t>
  </si>
  <si>
    <t>hospices.beaune@ch-beaune.fr</t>
  </si>
  <si>
    <t>contact@facteurcheval.com</t>
  </si>
  <si>
    <r>
      <t xml:space="preserve">Morning - CHATEAU DE CORMATIN / Afternoon - VIGNERONS DE MANCEY  (TOURNUS) + </t>
    </r>
    <r>
      <rPr>
        <b/>
        <sz val="11"/>
        <color rgb="FF00B050"/>
        <rFont val="Calibri"/>
        <family val="2"/>
        <scheme val="minor"/>
      </rPr>
      <t>Local guide (claire reserved)</t>
    </r>
  </si>
  <si>
    <r>
      <t xml:space="preserve">City tour no reservations needed </t>
    </r>
    <r>
      <rPr>
        <b/>
        <sz val="11"/>
        <color rgb="FF00B050"/>
        <rFont val="Calibri"/>
        <family val="2"/>
        <scheme val="minor"/>
      </rPr>
      <t>Guide - Claire reserved</t>
    </r>
  </si>
  <si>
    <t>Tips</t>
  </si>
  <si>
    <t>Maisonneuve</t>
  </si>
  <si>
    <t>NCE</t>
  </si>
  <si>
    <t>LY323</t>
  </si>
  <si>
    <t>LY224</t>
  </si>
  <si>
    <t>11:00-15:45</t>
  </si>
  <si>
    <r>
      <t xml:space="preserve">Musée - réservations groupes &lt;reservations.musee@ch-beaune.fr&gt; </t>
    </r>
    <r>
      <rPr>
        <b/>
        <sz val="11"/>
        <color rgb="FF00B050"/>
        <rFont val="Calibri"/>
        <family val="2"/>
        <scheme val="minor"/>
      </rPr>
      <t>Maisonneuve</t>
    </r>
  </si>
  <si>
    <t>10:00-13:50</t>
  </si>
  <si>
    <t>contact@autocars-segura.fr</t>
  </si>
  <si>
    <t>Below - number of pax, part of Formula</t>
  </si>
  <si>
    <t>Price per pax</t>
  </si>
  <si>
    <t>Price for all</t>
  </si>
  <si>
    <t>Spent</t>
  </si>
  <si>
    <t>Invoice y/n</t>
  </si>
  <si>
    <t>Water first day</t>
  </si>
  <si>
    <t xml:space="preserve">Facteurcheval </t>
  </si>
  <si>
    <t>Euro</t>
  </si>
  <si>
    <t>Carrieres de Lumieres</t>
  </si>
  <si>
    <t>Avignion Petit Train</t>
  </si>
  <si>
    <t>local guide lyone</t>
  </si>
  <si>
    <t>Emergency</t>
  </si>
  <si>
    <t>Eshel</t>
  </si>
  <si>
    <t>Total</t>
  </si>
  <si>
    <t>Guide name</t>
  </si>
  <si>
    <t>Phone number</t>
  </si>
  <si>
    <t>OS402 / OS859</t>
  </si>
  <si>
    <t>20:10 - 22:00  / 23:35 - 04:00</t>
  </si>
  <si>
    <r>
      <rPr>
        <b/>
        <sz val="11"/>
        <color rgb="FFFF0000"/>
        <rFont val="Calibri"/>
        <family val="2"/>
        <scheme val="minor"/>
      </rPr>
      <t xml:space="preserve">22 - 14:30 </t>
    </r>
    <r>
      <rPr>
        <sz val="11"/>
        <color rgb="FFFF0000"/>
        <rFont val="Calibri"/>
        <family val="2"/>
        <scheme val="minor"/>
      </rPr>
      <t xml:space="preserve">Car Philippines take to  City tour - Champs ellise and Eifel tour and then to hotel by 18:30 Remix  City center hotel  / </t>
    </r>
    <r>
      <rPr>
        <b/>
        <sz val="11"/>
        <color rgb="FFFF0000"/>
        <rFont val="Calibri"/>
        <family val="2"/>
        <scheme val="minor"/>
      </rPr>
      <t>23</t>
    </r>
    <r>
      <rPr>
        <sz val="11"/>
        <color rgb="FFFF0000"/>
        <rFont val="Calibri"/>
        <family val="2"/>
        <scheme val="minor"/>
      </rPr>
      <t xml:space="preserve">- 09:00-12:30 </t>
    </r>
    <r>
      <rPr>
        <b/>
        <sz val="11"/>
        <color rgb="FF00B050"/>
        <rFont val="Calibri"/>
        <family val="2"/>
        <scheme val="minor"/>
      </rPr>
      <t xml:space="preserve">Car Philippines </t>
    </r>
    <r>
      <rPr>
        <sz val="11"/>
        <color rgb="FFFF0000"/>
        <rFont val="Calibri"/>
        <family val="2"/>
        <scheme val="minor"/>
      </rPr>
      <t xml:space="preserve">take to TGV, pick up from TGV </t>
    </r>
    <r>
      <rPr>
        <b/>
        <sz val="11"/>
        <color rgb="FF00B050"/>
        <rFont val="Calibri"/>
        <family val="2"/>
        <scheme val="minor"/>
      </rPr>
      <t>Maisonneuve</t>
    </r>
  </si>
  <si>
    <r>
      <rPr>
        <b/>
        <sz val="11"/>
        <color rgb="FFFF0000"/>
        <rFont val="Calibri"/>
        <family val="2"/>
        <scheme val="minor"/>
      </rPr>
      <t>22 -</t>
    </r>
    <r>
      <rPr>
        <sz val="11"/>
        <color rgb="FFFF0000"/>
        <rFont val="Calibri"/>
        <family val="2"/>
        <scheme val="minor"/>
      </rPr>
      <t xml:space="preserve">Car Philippines take 14:30 take to  City tour - Champs ellise and Eifel tour and then to hotel by 18:30 Remix  City center hotel  / </t>
    </r>
    <r>
      <rPr>
        <b/>
        <sz val="11"/>
        <color rgb="FFFF0000"/>
        <rFont val="Calibri"/>
        <family val="2"/>
        <scheme val="minor"/>
      </rPr>
      <t>23</t>
    </r>
    <r>
      <rPr>
        <sz val="11"/>
        <color rgb="FFFF0000"/>
        <rFont val="Calibri"/>
        <family val="2"/>
        <scheme val="minor"/>
      </rPr>
      <t xml:space="preserve">- 09:00-12:30 </t>
    </r>
    <r>
      <rPr>
        <b/>
        <sz val="11"/>
        <color rgb="FF00B050"/>
        <rFont val="Calibri"/>
        <family val="2"/>
        <scheme val="minor"/>
      </rPr>
      <t>Car Philippines</t>
    </r>
    <r>
      <rPr>
        <sz val="11"/>
        <color rgb="FFFF0000"/>
        <rFont val="Calibri"/>
        <family val="2"/>
        <scheme val="minor"/>
      </rPr>
      <t xml:space="preserve"> take to TGV, pick up from TGV </t>
    </r>
    <r>
      <rPr>
        <b/>
        <sz val="11"/>
        <color rgb="FF00B050"/>
        <rFont val="Calibri"/>
        <family val="2"/>
        <scheme val="minor"/>
      </rPr>
      <t>Maisonneuve</t>
    </r>
  </si>
  <si>
    <r>
      <t xml:space="preserve">Transfer from Quai Lamartine Arles  toNice  airport 05:30 </t>
    </r>
    <r>
      <rPr>
        <b/>
        <sz val="11"/>
        <color rgb="FF00B050"/>
        <rFont val="Calibri"/>
        <family val="2"/>
        <scheme val="minor"/>
      </rPr>
      <t>alissa@compagniedesautocars.fr</t>
    </r>
  </si>
  <si>
    <r>
      <t xml:space="preserve">Transfer from Quai Lamartine Arles to Nice  airport 05:30  </t>
    </r>
    <r>
      <rPr>
        <b/>
        <sz val="11"/>
        <color rgb="FF00B050"/>
        <rFont val="Calibri"/>
        <family val="2"/>
        <scheme val="minor"/>
      </rPr>
      <t>alissa@compagniedesautocars.fr</t>
    </r>
  </si>
  <si>
    <t xml:space="preserve">Petit train Avignon - 3  groups 09:15 / one group 10:00 </t>
  </si>
  <si>
    <t xml:space="preserve">petittrain@cars-lieutaud.fr  Bifano Laetitia 
Responsable Petit Train 
06 10 32 85 24 </t>
  </si>
  <si>
    <r>
      <rPr>
        <sz val="11"/>
        <color theme="9" tint="-0.249977111117893"/>
        <rFont val="Calibri"/>
        <family val="2"/>
        <scheme val="minor"/>
      </rPr>
      <t>Hotel Oceania CDG AP + shuttle to hotel (hotel in charge)</t>
    </r>
    <r>
      <rPr>
        <sz val="11"/>
        <color rgb="FFFF0000"/>
        <rFont val="Calibri"/>
        <family val="2"/>
        <scheme val="minor"/>
      </rPr>
      <t xml:space="preserve"> / </t>
    </r>
    <r>
      <rPr>
        <b/>
        <sz val="11"/>
        <color rgb="FFFF0000"/>
        <rFont val="Calibri"/>
        <family val="2"/>
        <scheme val="minor"/>
      </rPr>
      <t>23</t>
    </r>
    <r>
      <rPr>
        <sz val="11"/>
        <color rgb="FFFF0000"/>
        <rFont val="Calibri"/>
        <family val="2"/>
        <scheme val="minor"/>
      </rPr>
      <t xml:space="preserve">- 0:00-12:30 </t>
    </r>
    <r>
      <rPr>
        <b/>
        <sz val="11"/>
        <color rgb="FF00B050"/>
        <rFont val="Calibri"/>
        <family val="2"/>
        <scheme val="minor"/>
      </rPr>
      <t>Car philipins</t>
    </r>
    <r>
      <rPr>
        <sz val="11"/>
        <color rgb="FFFF0000"/>
        <rFont val="Calibri"/>
        <family val="2"/>
        <scheme val="minor"/>
      </rPr>
      <t xml:space="preserve"> take to TGV, pick up from TGV </t>
    </r>
    <r>
      <rPr>
        <b/>
        <sz val="11"/>
        <color rgb="FF00B050"/>
        <rFont val="Calibri"/>
        <family val="2"/>
        <scheme val="minor"/>
      </rPr>
      <t>Maisonneuve</t>
    </r>
    <r>
      <rPr>
        <sz val="11"/>
        <color rgb="FFFF0000"/>
        <rFont val="Calibri"/>
        <family val="2"/>
        <scheme val="minor"/>
      </rPr>
      <t xml:space="preserve"> / </t>
    </r>
    <r>
      <rPr>
        <b/>
        <sz val="11"/>
        <color rgb="FF7030A0"/>
        <rFont val="Calibri"/>
        <family val="2"/>
        <scheme val="minor"/>
      </rPr>
      <t>23.5 Contact &lt;contact@autocars-segura.fr&gt; take bags</t>
    </r>
  </si>
  <si>
    <r>
      <rPr>
        <sz val="11"/>
        <color theme="9" tint="-0.249977111117893"/>
        <rFont val="Calibri"/>
        <family val="2"/>
        <scheme val="minor"/>
      </rPr>
      <t>Hotel Oceania CDG AP + shuttle to hotel (hotel in charge)</t>
    </r>
    <r>
      <rPr>
        <sz val="11"/>
        <color rgb="FFFF0000"/>
        <rFont val="Calibri"/>
        <family val="2"/>
        <scheme val="minor"/>
      </rPr>
      <t xml:space="preserve"> / </t>
    </r>
    <r>
      <rPr>
        <b/>
        <sz val="11"/>
        <color rgb="FFFF0000"/>
        <rFont val="Calibri"/>
        <family val="2"/>
        <scheme val="minor"/>
      </rPr>
      <t>23</t>
    </r>
    <r>
      <rPr>
        <sz val="11"/>
        <color rgb="FFFF0000"/>
        <rFont val="Calibri"/>
        <family val="2"/>
        <scheme val="minor"/>
      </rPr>
      <t xml:space="preserve">- 0:00-12:30 </t>
    </r>
    <r>
      <rPr>
        <b/>
        <sz val="11"/>
        <color rgb="FF00B050"/>
        <rFont val="Calibri"/>
        <family val="2"/>
        <scheme val="minor"/>
      </rPr>
      <t>Car philipins</t>
    </r>
    <r>
      <rPr>
        <sz val="11"/>
        <color rgb="FFFF0000"/>
        <rFont val="Calibri"/>
        <family val="2"/>
        <scheme val="minor"/>
      </rPr>
      <t xml:space="preserve"> take to TGV, pick up from TGV </t>
    </r>
    <r>
      <rPr>
        <b/>
        <sz val="11"/>
        <color rgb="FF00B050"/>
        <rFont val="Calibri"/>
        <family val="2"/>
        <scheme val="minor"/>
      </rPr>
      <t>Maisonneuve</t>
    </r>
  </si>
  <si>
    <t xml:space="preserve">09:00/09:15/09:30/09:45  HOSPICES DE BEAUNE </t>
  </si>
  <si>
    <t>Pick up 2 group at 08:45-13:00, go to Carriers De Lumieres then city tour (09:30)
Pick up 2 group at 15:00-19:00, go to city tour then Carriers De Lumieres (17:00)</t>
  </si>
  <si>
    <t xml:space="preserve"> CARRIERES DE LUMIERES - two groups at 09:30 Avi and Adiel , two groups at 17:00 Claire and Zvika</t>
  </si>
  <si>
    <t>PALAIS IDEAL DU FACTEUR CHEVAL  All in 09:30</t>
  </si>
  <si>
    <t>Pick up 4 groups –09:00 go to Palais Ideal Du Facteur Cheval, then go to Valrhona and back to ship at 13:00.</t>
  </si>
  <si>
    <t>Regarding the baggage retrieval, the driver will start from the Hôtel OCEANIA  : 34 Rue de Paris, 77990 Le Mesnil-Amelot, scheduled to arrive at 07:00 in the morning. Please ensure that your luggage is prepared and positioned near where the coach will park to expedite the process. Subsequently, the driver will proceed to retrieve luggage from The ReMIX Hôtel : 28 ter Av. Corentin Cariou, 75019 Paris  .</t>
  </si>
  <si>
    <r>
      <t>Transfer from Quai Lamartine Arles at 09:00 to saint remy Visit Saint Paul de Mausole  then to axe au provance and to MRS AP at 17:30</t>
    </r>
    <r>
      <rPr>
        <b/>
        <sz val="11"/>
        <color rgb="FF00B050"/>
        <rFont val="Calibri"/>
        <family val="2"/>
        <scheme val="minor"/>
      </rPr>
      <t xml:space="preserve"> contact@autocars-segura.fr</t>
    </r>
  </si>
  <si>
    <r>
      <t xml:space="preserve">Transfer from Quai Lamartine Arles at 09:15  to saint remy, visit Visit Saint Paul de Mausole at 09:45 then to  and axe au provance and to MRS AP at 17:30 </t>
    </r>
    <r>
      <rPr>
        <b/>
        <sz val="11"/>
        <color rgb="FF00B050"/>
        <rFont val="Calibri"/>
        <family val="2"/>
        <scheme val="minor"/>
      </rPr>
      <t>contact@autocars-segura.fr</t>
    </r>
  </si>
  <si>
    <t xml:space="preserve">Group 1 Claire </t>
  </si>
  <si>
    <t xml:space="preserve">Group 2 Adiel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</si>
</sst>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10000]d/m/yy;@"/>
    <numFmt numFmtId="165" formatCode="[$-409]dd/mmm/yy;@"/>
  </numFmts>
  <fonts count="22"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charset val="177"/>
      <scheme val="minor"/>
    </font>
    <font>
      <sz val="12"/>
      <color theme="1"/>
      <name val="Calibri"/>
      <family val="2"/>
      <scheme val="minor"/>
    </font>
    <font>
      <b/>
      <sz val="11"/>
      <color rgb="FF002060"/>
      <name val="Calibri"/>
      <family val="2"/>
      <scheme val="minor"/>
    </font>
    <font>
      <b/>
      <sz val="11"/>
      <color rgb="FF00B050"/>
      <name val="Calibri"/>
      <family val="2"/>
      <scheme val="minor"/>
    </font>
    <font>
      <sz val="11"/>
      <color rgb="FFFF0000"/>
      <name val="Calibri"/>
      <family val="2"/>
      <scheme val="minor"/>
    </font>
    <font>
      <sz val="10"/>
      <color theme="1"/>
      <name val="Times New Roman"/>
      <family val="1"/>
    </font>
    <font>
      <sz val="11"/>
      <color theme="1"/>
      <name val="Calibri"/>
      <family val="2"/>
    </font>
    <font>
      <b/>
      <sz val="11"/>
      <color rgb="FF000000"/>
      <name val="Calibri"/>
      <family val="2"/>
    </font>
    <font>
      <sz val="11"/>
      <color rgb="FF000000"/>
      <name val="Calibri"/>
      <family val="2"/>
    </font>
    <font>
      <i/>
      <sz val="11"/>
      <color rgb="FF000000"/>
      <name val="Calibri"/>
      <family val="2"/>
    </font>
    <font>
      <b/>
      <sz val="11"/>
      <color rgb="FFFF0000"/>
      <name val="Calibri"/>
      <family val="2"/>
      <scheme val="minor"/>
    </font>
    <font>
      <sz val="12"/>
      <color rgb="FFFF0000"/>
      <name val="Calibri"/>
      <family val="2"/>
      <scheme val="minor"/>
    </font>
    <font>
      <u/>
      <sz val="11"/>
      <color theme="10"/>
      <name val="Calibri"/>
      <family val="2"/>
      <scheme val="minor"/>
    </font>
    <font>
      <sz val="11"/>
      <color theme="1"/>
      <name val="Calibri"/>
      <family val="2"/>
      <scheme val="minor"/>
    </font>
    <font>
      <sz val="11"/>
      <color rgb="FF9C0006"/>
      <name val="Calibri"/>
      <family val="2"/>
      <scheme val="minor"/>
    </font>
    <font>
      <sz val="11"/>
      <color rgb="FF7030A0"/>
      <name val="Calibri"/>
      <family val="2"/>
      <scheme val="minor"/>
    </font>
    <font>
      <b/>
      <sz val="11"/>
      <color rgb="FF7030A0"/>
      <name val="Calibri"/>
      <family val="2"/>
      <scheme val="minor"/>
    </font>
    <font>
      <sz val="11"/>
      <color theme="9" tint="-0.249977111117893"/>
      <name val="Calibri"/>
      <family val="2"/>
      <scheme val="minor"/>
    </font>
    <font>
      <sz val="11"/>
      <color rgb="FF00B050"/>
      <name val="Calibri"/>
      <family val="2"/>
      <scheme val="minor"/>
    </font>
  </fonts>
  <fills count="14">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5" tint="0.79998168889431442"/>
        <bgColor theme="0" tint="-0.14999847407452621"/>
      </patternFill>
    </fill>
    <fill>
      <patternFill patternType="solid">
        <fgColor theme="2"/>
        <bgColor indexed="64"/>
      </patternFill>
    </fill>
    <fill>
      <patternFill patternType="solid">
        <fgColor theme="4" tint="0.59999389629810485"/>
        <bgColor theme="0" tint="-0.14999847407452621"/>
      </patternFill>
    </fill>
    <fill>
      <patternFill patternType="solid">
        <fgColor rgb="FFFFC000"/>
        <bgColor indexed="64"/>
      </patternFill>
    </fill>
    <fill>
      <patternFill patternType="solid">
        <fgColor rgb="FFFFFF00"/>
        <bgColor indexed="64"/>
      </patternFill>
    </fill>
    <fill>
      <patternFill patternType="solid">
        <fgColor rgb="FFFFC7CE"/>
      </patternFill>
    </fill>
    <fill>
      <patternFill patternType="solid">
        <fgColor theme="6" tint="0.39997558519241921"/>
        <bgColor indexed="65"/>
      </patternFill>
    </fill>
    <fill>
      <patternFill patternType="solid">
        <fgColor theme="7" tint="0.59999389629810485"/>
        <bgColor indexed="65"/>
      </patternFill>
    </fill>
    <fill>
      <patternFill patternType="solid">
        <fgColor theme="0"/>
        <bgColor theme="0" tint="-0.14999847407452621"/>
      </patternFill>
    </fill>
    <fill>
      <patternFill patternType="solid">
        <fgColor theme="0"/>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thin">
        <color indexed="64"/>
      </left>
      <right/>
      <top style="hair">
        <color auto="1"/>
      </top>
      <bottom/>
      <diagonal/>
    </border>
    <border>
      <left/>
      <right/>
      <top style="hair">
        <color auto="1"/>
      </top>
      <bottom/>
      <diagonal/>
    </border>
    <border>
      <left style="thin">
        <color indexed="64"/>
      </left>
      <right/>
      <top/>
      <bottom/>
      <diagonal/>
    </border>
  </borders>
  <cellStyleXfs count="6">
    <xf numFmtId="0" fontId="0" fillId="0" borderId="0"/>
    <xf numFmtId="0" fontId="3" fillId="0" borderId="0"/>
    <xf numFmtId="0" fontId="15" fillId="0" borderId="0" applyNumberFormat="0" applyFill="0" applyBorder="0" applyAlignment="0" applyProtection="0"/>
    <xf numFmtId="0" fontId="17"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cellStyleXfs>
  <cellXfs count="83">
    <xf numFmtId="0" fontId="0" fillId="0" borderId="0" xfId="0"/>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14" fontId="5" fillId="0" borderId="1" xfId="0" applyNumberFormat="1" applyFont="1" applyBorder="1" applyAlignment="1">
      <alignment horizontal="center" vertical="center"/>
    </xf>
    <xf numFmtId="0" fontId="1" fillId="2" borderId="0" xfId="0" applyFont="1" applyFill="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0" fontId="10" fillId="7" borderId="2" xfId="0" applyFont="1" applyFill="1" applyBorder="1" applyAlignment="1">
      <alignment horizontal="left" vertical="center" readingOrder="1"/>
    </xf>
    <xf numFmtId="0" fontId="10" fillId="7" borderId="3" xfId="0" applyFont="1" applyFill="1" applyBorder="1" applyAlignment="1">
      <alignment horizontal="left" vertical="center" readingOrder="1"/>
    </xf>
    <xf numFmtId="0" fontId="11" fillId="0" borderId="4" xfId="0" applyFont="1" applyBorder="1" applyAlignment="1">
      <alignment horizontal="left" vertical="center" readingOrder="1"/>
    </xf>
    <xf numFmtId="0" fontId="11" fillId="0" borderId="5" xfId="0" applyFont="1" applyBorder="1" applyAlignment="1">
      <alignment horizontal="left" vertical="center" readingOrder="1"/>
    </xf>
    <xf numFmtId="0" fontId="11" fillId="0" borderId="5" xfId="0" applyFont="1" applyBorder="1" applyAlignment="1">
      <alignment horizontal="right" vertical="center" readingOrder="1"/>
    </xf>
    <xf numFmtId="20" fontId="11" fillId="0" borderId="5" xfId="0" applyNumberFormat="1" applyFont="1" applyBorder="1" applyAlignment="1">
      <alignment horizontal="right" vertical="center" readingOrder="1"/>
    </xf>
    <xf numFmtId="0" fontId="12" fillId="0" borderId="5" xfId="0" applyFont="1" applyBorder="1" applyAlignment="1">
      <alignment horizontal="left" vertical="center" readingOrder="1"/>
    </xf>
    <xf numFmtId="20" fontId="9" fillId="0" borderId="5" xfId="0" applyNumberFormat="1" applyFont="1" applyBorder="1" applyAlignment="1">
      <alignment horizontal="right" vertical="center" readingOrder="1"/>
    </xf>
    <xf numFmtId="0" fontId="8" fillId="0" borderId="5" xfId="0" applyFont="1" applyBorder="1"/>
    <xf numFmtId="0" fontId="9" fillId="0" borderId="5" xfId="0" applyFont="1" applyBorder="1" applyAlignment="1">
      <alignment horizontal="right" vertical="center" readingOrder="1"/>
    </xf>
    <xf numFmtId="0" fontId="9" fillId="0" borderId="5" xfId="0" applyFont="1" applyBorder="1" applyAlignment="1">
      <alignment horizontal="right" vertical="center" readingOrder="2"/>
    </xf>
    <xf numFmtId="0" fontId="8" fillId="0" borderId="5" xfId="0" applyFont="1" applyBorder="1" applyAlignment="1">
      <alignment horizontal="left" vertical="center" readingOrder="1"/>
    </xf>
    <xf numFmtId="0" fontId="8" fillId="0" borderId="5" xfId="0" applyFont="1" applyBorder="1" applyAlignment="1">
      <alignment horizontal="right" vertical="center" readingOrder="1"/>
    </xf>
    <xf numFmtId="0" fontId="13" fillId="0" borderId="1" xfId="0" applyFont="1" applyBorder="1" applyAlignment="1">
      <alignment horizontal="center" vertical="center"/>
    </xf>
    <xf numFmtId="14" fontId="13"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14" fillId="4" borderId="1" xfId="1" applyFont="1" applyFill="1" applyBorder="1" applyAlignment="1">
      <alignment horizontal="center" vertical="center" wrapText="1"/>
    </xf>
    <xf numFmtId="0" fontId="1" fillId="5" borderId="1" xfId="0" applyFont="1" applyFill="1" applyBorder="1" applyAlignment="1">
      <alignment horizontal="center" vertical="center"/>
    </xf>
    <xf numFmtId="14" fontId="5" fillId="5" borderId="1" xfId="0" applyNumberFormat="1" applyFont="1" applyFill="1" applyBorder="1" applyAlignment="1">
      <alignment horizontal="center" vertical="center"/>
    </xf>
    <xf numFmtId="0" fontId="0" fillId="5" borderId="1" xfId="0" applyFill="1" applyBorder="1" applyAlignment="1">
      <alignment horizontal="center" vertical="center" wrapText="1"/>
    </xf>
    <xf numFmtId="0" fontId="6" fillId="5" borderId="1" xfId="0" applyFont="1" applyFill="1" applyBorder="1" applyAlignment="1">
      <alignment horizontal="center" vertical="center" wrapText="1"/>
    </xf>
    <xf numFmtId="0" fontId="0" fillId="5" borderId="1" xfId="0" applyFill="1" applyBorder="1"/>
    <xf numFmtId="0" fontId="7" fillId="3" borderId="1" xfId="0" applyFont="1" applyFill="1" applyBorder="1" applyAlignment="1">
      <alignment horizontal="center" vertical="center" wrapText="1"/>
    </xf>
    <xf numFmtId="20" fontId="7" fillId="3"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20" fontId="2" fillId="5"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20" fontId="2" fillId="3" borderId="1" xfId="0" applyNumberFormat="1" applyFont="1" applyFill="1" applyBorder="1" applyAlignment="1">
      <alignment horizontal="center" vertical="center" wrapText="1"/>
    </xf>
    <xf numFmtId="20" fontId="0" fillId="5" borderId="1" xfId="0" applyNumberFormat="1" applyFill="1" applyBorder="1" applyAlignment="1">
      <alignment horizontal="center" vertical="center" wrapText="1"/>
    </xf>
    <xf numFmtId="0" fontId="2" fillId="3" borderId="1" xfId="0" applyFont="1" applyFill="1" applyBorder="1" applyAlignment="1">
      <alignment horizontal="center" vertical="center" wrapText="1"/>
    </xf>
    <xf numFmtId="20" fontId="0" fillId="3" borderId="1" xfId="0" applyNumberFormat="1" applyFill="1" applyBorder="1" applyAlignment="1">
      <alignment horizontal="center" vertical="center" wrapText="1"/>
    </xf>
    <xf numFmtId="0" fontId="0" fillId="5" borderId="1" xfId="0" applyFill="1" applyBorder="1" applyAlignment="1">
      <alignment wrapText="1"/>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14" fontId="13" fillId="3" borderId="1" xfId="0" applyNumberFormat="1" applyFont="1" applyFill="1" applyBorder="1" applyAlignment="1">
      <alignment horizontal="center" vertical="center"/>
    </xf>
    <xf numFmtId="0" fontId="0" fillId="0" borderId="1" xfId="0" applyBorder="1" applyAlignment="1">
      <alignment wrapText="1"/>
    </xf>
    <xf numFmtId="0" fontId="0" fillId="0" borderId="0" xfId="0" applyAlignment="1">
      <alignment horizontal="left"/>
    </xf>
    <xf numFmtId="0" fontId="0" fillId="0" borderId="1" xfId="0" applyBorder="1"/>
    <xf numFmtId="0" fontId="18" fillId="12" borderId="8" xfId="2" applyFont="1" applyFill="1" applyBorder="1" applyAlignment="1">
      <alignment horizontal="center" vertical="center" wrapText="1"/>
    </xf>
    <xf numFmtId="165" fontId="18" fillId="12" borderId="8" xfId="5" applyNumberFormat="1" applyFont="1" applyFill="1" applyBorder="1" applyAlignment="1">
      <alignment horizontal="center" vertical="center" wrapText="1"/>
    </xf>
    <xf numFmtId="164" fontId="18" fillId="12" borderId="8" xfId="1" applyNumberFormat="1" applyFont="1" applyFill="1" applyBorder="1" applyAlignment="1">
      <alignment horizontal="center" vertical="center" wrapText="1"/>
    </xf>
    <xf numFmtId="165" fontId="18" fillId="12" borderId="8" xfId="4" applyNumberFormat="1" applyFont="1" applyFill="1" applyBorder="1" applyAlignment="1">
      <alignment horizontal="center" vertical="center" wrapText="1"/>
    </xf>
    <xf numFmtId="0" fontId="18" fillId="12" borderId="8" xfId="4" applyFont="1" applyFill="1" applyBorder="1" applyAlignment="1">
      <alignment horizontal="center" vertical="center" wrapText="1"/>
    </xf>
    <xf numFmtId="0" fontId="18" fillId="12" borderId="9" xfId="4" applyFont="1" applyFill="1" applyBorder="1" applyAlignment="1">
      <alignment horizontal="center" vertical="center" wrapText="1"/>
    </xf>
    <xf numFmtId="0" fontId="18" fillId="12" borderId="10" xfId="3" applyFont="1" applyFill="1" applyBorder="1" applyAlignment="1">
      <alignment horizontal="center" vertical="center" wrapText="1"/>
    </xf>
    <xf numFmtId="0" fontId="18" fillId="12" borderId="7" xfId="3" applyFont="1" applyFill="1" applyBorder="1" applyAlignment="1">
      <alignment horizontal="center" vertical="center" wrapText="1"/>
    </xf>
    <xf numFmtId="0" fontId="18" fillId="13" borderId="7" xfId="3" applyFont="1" applyFill="1" applyBorder="1" applyAlignment="1">
      <alignment horizontal="center" vertical="center" wrapText="1"/>
    </xf>
    <xf numFmtId="0" fontId="15" fillId="0" borderId="1" xfId="2" applyBorder="1" applyAlignment="1">
      <alignment horizontal="left" wrapText="1"/>
    </xf>
    <xf numFmtId="0" fontId="0" fillId="0" borderId="1" xfId="0" applyBorder="1" applyAlignment="1">
      <alignment horizontal="left" wrapText="1"/>
    </xf>
    <xf numFmtId="0" fontId="0" fillId="5" borderId="1" xfId="0" applyFill="1" applyBorder="1" applyAlignment="1">
      <alignment horizontal="left" wrapText="1"/>
    </xf>
    <xf numFmtId="0" fontId="15" fillId="5" borderId="1" xfId="2" applyFill="1" applyBorder="1" applyAlignment="1">
      <alignment horizontal="left" wrapText="1"/>
    </xf>
    <xf numFmtId="0" fontId="0" fillId="3" borderId="0" xfId="0" applyFill="1"/>
    <xf numFmtId="0" fontId="0" fillId="3" borderId="0" xfId="0" applyNumberFormat="1" applyFill="1"/>
    <xf numFmtId="0" fontId="1" fillId="2" borderId="0" xfId="0" applyFont="1" applyFill="1"/>
    <xf numFmtId="0" fontId="0" fillId="2" borderId="0" xfId="0" applyFill="1"/>
    <xf numFmtId="0" fontId="0" fillId="2" borderId="0" xfId="0" applyNumberFormat="1" applyFill="1"/>
    <xf numFmtId="0" fontId="0" fillId="3" borderId="1" xfId="0" applyFill="1" applyBorder="1"/>
    <xf numFmtId="0" fontId="0" fillId="3" borderId="1" xfId="0" applyNumberFormat="1" applyFill="1" applyBorder="1"/>
    <xf numFmtId="0" fontId="5" fillId="8" borderId="0" xfId="0" applyFont="1" applyFill="1"/>
    <xf numFmtId="0" fontId="0" fillId="3" borderId="1" xfId="0" applyFill="1" applyBorder="1" applyAlignment="1">
      <alignment horizontal="center" vertical="top"/>
    </xf>
    <xf numFmtId="0" fontId="0" fillId="3" borderId="1" xfId="0" applyNumberFormat="1" applyFill="1" applyBorder="1" applyAlignment="1">
      <alignment horizontal="center" vertical="top"/>
    </xf>
    <xf numFmtId="0" fontId="1" fillId="0" borderId="0" xfId="0" applyFont="1" applyAlignment="1">
      <alignment horizontal="left"/>
    </xf>
    <xf numFmtId="0" fontId="0" fillId="3" borderId="6" xfId="0" applyFill="1" applyBorder="1" applyAlignment="1">
      <alignment horizontal="center" vertical="top"/>
    </xf>
    <xf numFmtId="0" fontId="0" fillId="3" borderId="6" xfId="0" applyNumberFormat="1" applyFill="1" applyBorder="1" applyAlignment="1">
      <alignment horizontal="center" vertical="top"/>
    </xf>
    <xf numFmtId="0" fontId="0" fillId="0" borderId="6" xfId="0" applyBorder="1"/>
    <xf numFmtId="0" fontId="20" fillId="5" borderId="1" xfId="0" applyFont="1" applyFill="1" applyBorder="1" applyAlignment="1">
      <alignment wrapText="1"/>
    </xf>
    <xf numFmtId="0" fontId="21" fillId="5" borderId="1" xfId="0" applyFont="1" applyFill="1" applyBorder="1" applyAlignment="1">
      <alignment wrapText="1"/>
    </xf>
    <xf numFmtId="0" fontId="21" fillId="3" borderId="1" xfId="0" applyFont="1" applyFill="1" applyBorder="1" applyAlignment="1">
      <alignment wrapText="1"/>
    </xf>
    <xf numFmtId="0" fontId="21" fillId="0" borderId="1" xfId="0" applyFont="1" applyBorder="1" applyAlignment="1">
      <alignment wrapText="1"/>
    </xf>
    <xf numFmtId="0" fontId="18" fillId="12" borderId="11" xfId="2" applyFont="1" applyFill="1" applyBorder="1" applyAlignment="1">
      <alignment vertical="center" wrapText="1"/>
    </xf>
    <xf numFmtId="0" fontId="18" fillId="12" borderId="12" xfId="2" applyFont="1" applyFill="1" applyBorder="1" applyAlignment="1">
      <alignment vertical="center" wrapText="1"/>
    </xf>
    <xf numFmtId="0" fontId="18" fillId="12" borderId="13" xfId="2" applyFont="1" applyFill="1" applyBorder="1" applyAlignment="1">
      <alignment vertical="center" wrapText="1"/>
    </xf>
    <xf numFmtId="0" fontId="18" fillId="12" borderId="0" xfId="2" applyFont="1" applyFill="1" applyBorder="1" applyAlignment="1">
      <alignment vertical="center" wrapText="1"/>
    </xf>
  </cellXfs>
  <cellStyles count="6">
    <cellStyle name="40% - Accent4" xfId="5" builtinId="43"/>
    <cellStyle name="60% - Accent3" xfId="4" builtinId="40"/>
    <cellStyle name="Bad" xfId="3" builtinId="27"/>
    <cellStyle name="Hyperlink" xfId="2" builtinId="8"/>
    <cellStyle name="Normal" xfId="0" builtinId="0"/>
    <cellStyle name="Normal 2" xfId="1" xr:uid="{EB04026B-D53C-4C1F-A47C-88610B2841D5}"/>
  </cellStyles>
  <dxfs count="0"/>
  <tableStyles count="0" defaultTableStyle="TableStyleMedium2" defaultPivotStyle="PivotStyleLight16"/>
  <colors>
    <mruColors>
      <color rgb="FFB676B8"/>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ospices.beaune@ch-beaune.fr" TargetMode="External"/><Relationship Id="rId2" Type="http://schemas.openxmlformats.org/officeDocument/2006/relationships/hyperlink" Target="mailto:petittrain@cars-lieutaud.fr%20%20Bifano%20Laetitia%20Responsable%20Petit%20Train%2006%2010%2032%2085%2024" TargetMode="External"/><Relationship Id="rId1" Type="http://schemas.openxmlformats.org/officeDocument/2006/relationships/hyperlink" Target="mailto:contact@facteurcheval.com" TargetMode="External"/><Relationship Id="rId5" Type="http://schemas.openxmlformats.org/officeDocument/2006/relationships/printerSettings" Target="../printerSettings/printerSettings1.bin"/><Relationship Id="rId4" Type="http://schemas.openxmlformats.org/officeDocument/2006/relationships/hyperlink" Target="mailto:contact@autocars-segura.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92CFB-32B2-4E8C-B79F-E3AA0B70CC6D}">
  <dimension ref="A1:U30"/>
  <sheetViews>
    <sheetView tabSelected="1" topLeftCell="A7" zoomScale="70" zoomScaleNormal="70" workbookViewId="0">
      <selection activeCell="I11" sqref="I11"/>
    </sheetView>
  </sheetViews>
  <sheetFormatPr defaultRowHeight="15" x14ac:dyDescent="0.25"/>
  <cols>
    <col min="2" max="2" width="19.140625" bestFit="1" customWidth="1"/>
    <col min="3" max="3" width="15.42578125" bestFit="1" customWidth="1"/>
    <col min="4" max="4" width="13.42578125" bestFit="1" customWidth="1"/>
    <col min="5" max="5" width="15.42578125" customWidth="1"/>
    <col min="6" max="6" width="16.42578125" bestFit="1" customWidth="1"/>
    <col min="7" max="7" width="54.140625" customWidth="1"/>
    <col min="8" max="8" width="25.5703125" customWidth="1"/>
    <col min="9" max="9" width="31.7109375" bestFit="1" customWidth="1"/>
    <col min="10" max="10" width="64.42578125" bestFit="1" customWidth="1"/>
    <col min="11" max="11" width="60.5703125" customWidth="1"/>
  </cols>
  <sheetData>
    <row r="1" spans="1:21" ht="45" x14ac:dyDescent="0.25">
      <c r="A1" s="4" t="s">
        <v>1</v>
      </c>
      <c r="B1" s="1" t="s">
        <v>0</v>
      </c>
      <c r="C1" s="5" t="s">
        <v>2</v>
      </c>
      <c r="D1" s="1" t="s">
        <v>3</v>
      </c>
      <c r="E1" s="5" t="s">
        <v>36</v>
      </c>
      <c r="F1" s="5" t="s">
        <v>4</v>
      </c>
      <c r="G1" s="5" t="s">
        <v>5</v>
      </c>
      <c r="H1" s="5"/>
      <c r="I1" s="5"/>
      <c r="J1" s="5"/>
      <c r="K1" s="48"/>
      <c r="L1" s="49"/>
      <c r="M1" s="49"/>
      <c r="N1" s="49"/>
      <c r="O1" s="50"/>
      <c r="P1" s="51"/>
      <c r="Q1" s="52"/>
      <c r="R1" s="53"/>
      <c r="S1" s="53"/>
      <c r="T1" s="54"/>
      <c r="U1" s="55"/>
    </row>
    <row r="2" spans="1:21" ht="117" customHeight="1" x14ac:dyDescent="0.25">
      <c r="A2" s="22">
        <v>1</v>
      </c>
      <c r="B2" s="23" t="s">
        <v>33</v>
      </c>
      <c r="C2" s="31"/>
      <c r="D2" s="32" t="s">
        <v>21</v>
      </c>
      <c r="E2" s="24" t="s">
        <v>34</v>
      </c>
      <c r="F2" s="24" t="s">
        <v>92</v>
      </c>
      <c r="G2" s="24" t="s">
        <v>82</v>
      </c>
      <c r="H2" s="25" t="s">
        <v>29</v>
      </c>
      <c r="I2" s="25" t="s">
        <v>31</v>
      </c>
      <c r="J2" s="25" t="s">
        <v>32</v>
      </c>
      <c r="K2" s="79" t="s">
        <v>89</v>
      </c>
      <c r="L2" s="80"/>
      <c r="M2" s="80"/>
      <c r="N2" s="80"/>
      <c r="O2" s="80"/>
      <c r="P2" s="80"/>
      <c r="Q2" s="80"/>
      <c r="R2" s="80"/>
      <c r="S2" s="80"/>
      <c r="T2" s="80"/>
      <c r="U2" s="80"/>
    </row>
    <row r="3" spans="1:21" ht="45" x14ac:dyDescent="0.25">
      <c r="A3" s="22">
        <v>1</v>
      </c>
      <c r="B3" s="23" t="s">
        <v>33</v>
      </c>
      <c r="C3" s="31"/>
      <c r="D3" s="32" t="s">
        <v>21</v>
      </c>
      <c r="E3" s="24" t="s">
        <v>34</v>
      </c>
      <c r="F3" s="24" t="s">
        <v>93</v>
      </c>
      <c r="G3" s="24" t="s">
        <v>83</v>
      </c>
      <c r="H3" s="25" t="s">
        <v>29</v>
      </c>
      <c r="I3" s="25" t="s">
        <v>31</v>
      </c>
      <c r="J3" s="25" t="s">
        <v>32</v>
      </c>
      <c r="K3" s="81"/>
      <c r="L3" s="82"/>
      <c r="M3" s="82"/>
      <c r="N3" s="82"/>
      <c r="O3" s="82"/>
      <c r="P3" s="82"/>
      <c r="Q3" s="82"/>
      <c r="R3" s="82"/>
      <c r="S3" s="82"/>
      <c r="T3" s="82"/>
      <c r="U3" s="82"/>
    </row>
    <row r="4" spans="1:21" ht="60" x14ac:dyDescent="0.25">
      <c r="A4" s="43">
        <v>1</v>
      </c>
      <c r="B4" s="44" t="s">
        <v>33</v>
      </c>
      <c r="C4" s="38"/>
      <c r="D4" s="32" t="s">
        <v>21</v>
      </c>
      <c r="E4" s="31" t="s">
        <v>35</v>
      </c>
      <c r="F4" s="31" t="s">
        <v>38</v>
      </c>
      <c r="G4" s="31" t="s">
        <v>76</v>
      </c>
      <c r="H4" s="25" t="s">
        <v>29</v>
      </c>
      <c r="I4" s="25" t="s">
        <v>52</v>
      </c>
      <c r="J4" s="25" t="s">
        <v>56</v>
      </c>
      <c r="K4" s="81"/>
      <c r="L4" s="82"/>
      <c r="M4" s="82"/>
      <c r="N4" s="82"/>
      <c r="O4" s="82"/>
      <c r="P4" s="82"/>
      <c r="Q4" s="82"/>
      <c r="R4" s="82"/>
      <c r="S4" s="82"/>
      <c r="T4" s="82"/>
      <c r="U4" s="82"/>
    </row>
    <row r="5" spans="1:21" ht="60" x14ac:dyDescent="0.25">
      <c r="A5" s="43">
        <v>1</v>
      </c>
      <c r="B5" s="44" t="s">
        <v>33</v>
      </c>
      <c r="C5" s="38"/>
      <c r="D5" s="32" t="s">
        <v>21</v>
      </c>
      <c r="E5" s="31" t="s">
        <v>35</v>
      </c>
      <c r="F5" s="31" t="s">
        <v>39</v>
      </c>
      <c r="G5" s="31" t="s">
        <v>77</v>
      </c>
      <c r="H5" s="25" t="s">
        <v>29</v>
      </c>
      <c r="I5" s="25" t="s">
        <v>52</v>
      </c>
      <c r="J5" s="25" t="s">
        <v>56</v>
      </c>
      <c r="K5" s="81"/>
      <c r="L5" s="82"/>
      <c r="M5" s="82"/>
      <c r="N5" s="82"/>
      <c r="O5" s="82"/>
      <c r="P5" s="82"/>
      <c r="Q5" s="82"/>
      <c r="R5" s="82"/>
      <c r="S5" s="82"/>
      <c r="T5" s="82"/>
      <c r="U5" s="82"/>
    </row>
    <row r="6" spans="1:21" ht="45" x14ac:dyDescent="0.25">
      <c r="A6" s="26">
        <v>2</v>
      </c>
      <c r="B6" s="27">
        <v>45436</v>
      </c>
      <c r="C6" s="33" t="s">
        <v>22</v>
      </c>
      <c r="D6" s="34">
        <v>0.66666666666666663</v>
      </c>
      <c r="E6" s="41" t="s">
        <v>20</v>
      </c>
      <c r="F6" s="28"/>
      <c r="G6" s="76" t="s">
        <v>84</v>
      </c>
      <c r="H6" s="60" t="s">
        <v>45</v>
      </c>
      <c r="I6" s="40" t="s">
        <v>55</v>
      </c>
      <c r="J6" s="40" t="s">
        <v>40</v>
      </c>
    </row>
    <row r="7" spans="1:21" ht="45" x14ac:dyDescent="0.25">
      <c r="A7" s="2">
        <v>3</v>
      </c>
      <c r="B7" s="3">
        <v>45437</v>
      </c>
      <c r="C7" s="35" t="s">
        <v>23</v>
      </c>
      <c r="D7" s="36">
        <v>0.91666666666666663</v>
      </c>
      <c r="E7" s="42" t="s">
        <v>20</v>
      </c>
      <c r="F7" s="6"/>
      <c r="G7" s="45" t="s">
        <v>47</v>
      </c>
      <c r="H7" s="58"/>
      <c r="I7" s="7" t="s">
        <v>50</v>
      </c>
      <c r="J7" s="45" t="s">
        <v>43</v>
      </c>
    </row>
    <row r="8" spans="1:21" ht="30" x14ac:dyDescent="0.25">
      <c r="A8" s="26">
        <v>4</v>
      </c>
      <c r="B8" s="27">
        <v>45438</v>
      </c>
      <c r="C8" s="28" t="s">
        <v>25</v>
      </c>
      <c r="D8" s="37">
        <v>0.77083333333333337</v>
      </c>
      <c r="E8" s="41" t="s">
        <v>20</v>
      </c>
      <c r="F8" s="28"/>
      <c r="G8" s="40" t="s">
        <v>48</v>
      </c>
      <c r="H8" s="59"/>
      <c r="I8" s="29" t="s">
        <v>50</v>
      </c>
      <c r="J8" s="40" t="s">
        <v>41</v>
      </c>
    </row>
    <row r="9" spans="1:21" ht="30" x14ac:dyDescent="0.25">
      <c r="A9" s="2">
        <v>5</v>
      </c>
      <c r="B9" s="3">
        <v>45439</v>
      </c>
      <c r="C9" s="38" t="s">
        <v>24</v>
      </c>
      <c r="D9" s="39">
        <v>0.58333333333333337</v>
      </c>
      <c r="E9" s="42" t="s">
        <v>20</v>
      </c>
      <c r="F9" s="6"/>
      <c r="G9" s="78" t="s">
        <v>87</v>
      </c>
      <c r="H9" s="57" t="s">
        <v>46</v>
      </c>
      <c r="I9" s="7" t="s">
        <v>50</v>
      </c>
      <c r="J9" s="45" t="s">
        <v>88</v>
      </c>
    </row>
    <row r="10" spans="1:21" ht="69.75" customHeight="1" x14ac:dyDescent="0.25">
      <c r="A10" s="26">
        <v>6</v>
      </c>
      <c r="B10" s="27">
        <v>45440</v>
      </c>
      <c r="C10" s="28" t="s">
        <v>37</v>
      </c>
      <c r="D10" s="37">
        <v>0.625</v>
      </c>
      <c r="E10" s="41" t="s">
        <v>20</v>
      </c>
      <c r="F10" s="28"/>
      <c r="G10" s="75" t="s">
        <v>80</v>
      </c>
      <c r="H10" s="60" t="s">
        <v>81</v>
      </c>
      <c r="I10" s="29"/>
      <c r="J10" s="30" t="s">
        <v>42</v>
      </c>
    </row>
    <row r="11" spans="1:21" ht="60" x14ac:dyDescent="0.25">
      <c r="A11" s="2">
        <v>7</v>
      </c>
      <c r="B11" s="3">
        <v>45441</v>
      </c>
      <c r="C11" s="35" t="s">
        <v>26</v>
      </c>
      <c r="D11" s="39"/>
      <c r="E11" s="42" t="s">
        <v>20</v>
      </c>
      <c r="F11" s="6"/>
      <c r="G11" s="77" t="s">
        <v>86</v>
      </c>
      <c r="H11" s="58" t="s">
        <v>44</v>
      </c>
      <c r="I11" s="7" t="s">
        <v>57</v>
      </c>
      <c r="J11" s="45" t="s">
        <v>85</v>
      </c>
    </row>
    <row r="12" spans="1:21" ht="45" x14ac:dyDescent="0.25">
      <c r="A12" s="26">
        <v>8</v>
      </c>
      <c r="B12" s="27">
        <v>45442</v>
      </c>
      <c r="C12" s="28" t="s">
        <v>18</v>
      </c>
      <c r="D12" s="28"/>
      <c r="E12" s="28"/>
      <c r="F12" s="28" t="s">
        <v>27</v>
      </c>
      <c r="G12" s="28" t="s">
        <v>90</v>
      </c>
      <c r="H12" s="8" t="s">
        <v>30</v>
      </c>
      <c r="I12" s="8" t="s">
        <v>74</v>
      </c>
      <c r="J12" s="8" t="s">
        <v>75</v>
      </c>
      <c r="K12" s="55"/>
    </row>
    <row r="13" spans="1:21" ht="60" x14ac:dyDescent="0.25">
      <c r="A13" s="26">
        <v>8</v>
      </c>
      <c r="B13" s="27">
        <v>45442</v>
      </c>
      <c r="C13" s="28" t="s">
        <v>18</v>
      </c>
      <c r="D13" s="40"/>
      <c r="E13" s="30"/>
      <c r="F13" s="28" t="s">
        <v>28</v>
      </c>
      <c r="G13" s="28" t="s">
        <v>91</v>
      </c>
      <c r="H13" s="8" t="s">
        <v>30</v>
      </c>
      <c r="I13" s="8" t="s">
        <v>74</v>
      </c>
      <c r="J13" s="8" t="s">
        <v>75</v>
      </c>
      <c r="K13" s="55"/>
    </row>
    <row r="14" spans="1:21" ht="55.5" customHeight="1" x14ac:dyDescent="0.25">
      <c r="A14" s="26">
        <v>8</v>
      </c>
      <c r="B14" s="27">
        <v>45442</v>
      </c>
      <c r="C14" s="28" t="s">
        <v>18</v>
      </c>
      <c r="D14" s="40"/>
      <c r="E14" s="30"/>
      <c r="F14" s="28" t="s">
        <v>38</v>
      </c>
      <c r="G14" s="28" t="s">
        <v>78</v>
      </c>
      <c r="H14" s="8" t="s">
        <v>51</v>
      </c>
      <c r="I14" s="8" t="s">
        <v>53</v>
      </c>
      <c r="J14" s="8" t="s">
        <v>54</v>
      </c>
      <c r="K14" s="56"/>
    </row>
    <row r="15" spans="1:21" ht="45" customHeight="1" x14ac:dyDescent="0.25">
      <c r="A15" s="26">
        <v>8</v>
      </c>
      <c r="B15" s="27">
        <v>45442</v>
      </c>
      <c r="C15" s="28" t="s">
        <v>18</v>
      </c>
      <c r="D15" s="40"/>
      <c r="E15" s="30"/>
      <c r="F15" s="28" t="s">
        <v>39</v>
      </c>
      <c r="G15" s="28" t="s">
        <v>79</v>
      </c>
      <c r="H15" s="8" t="s">
        <v>51</v>
      </c>
      <c r="I15" s="8" t="s">
        <v>53</v>
      </c>
      <c r="J15" s="8" t="s">
        <v>54</v>
      </c>
      <c r="K15" s="55"/>
    </row>
    <row r="19" spans="1:5" ht="15.75" thickBot="1" x14ac:dyDescent="0.3"/>
    <row r="20" spans="1:5" ht="15.75" thickBot="1" x14ac:dyDescent="0.3">
      <c r="A20" s="9" t="s">
        <v>6</v>
      </c>
      <c r="B20" s="10" t="s">
        <v>7</v>
      </c>
      <c r="C20" s="10" t="s">
        <v>8</v>
      </c>
      <c r="D20" s="10" t="s">
        <v>9</v>
      </c>
      <c r="E20" s="10" t="s">
        <v>10</v>
      </c>
    </row>
    <row r="21" spans="1:5" ht="15.75" thickBot="1" x14ac:dyDescent="0.3">
      <c r="A21" s="11">
        <v>1</v>
      </c>
      <c r="B21" s="12" t="s">
        <v>11</v>
      </c>
      <c r="C21" s="13" t="s">
        <v>12</v>
      </c>
      <c r="D21" s="14">
        <v>0.75</v>
      </c>
      <c r="E21" s="15" t="s">
        <v>13</v>
      </c>
    </row>
    <row r="22" spans="1:5" ht="15.75" thickBot="1" x14ac:dyDescent="0.3">
      <c r="A22" s="11">
        <v>2</v>
      </c>
      <c r="B22" s="12" t="s">
        <v>14</v>
      </c>
      <c r="C22" s="14">
        <v>0.3125</v>
      </c>
      <c r="D22" s="16">
        <v>0.66666666666666663</v>
      </c>
      <c r="E22" s="17"/>
    </row>
    <row r="23" spans="1:5" ht="15.75" thickBot="1" x14ac:dyDescent="0.3">
      <c r="A23" s="11"/>
      <c r="B23" s="12" t="s">
        <v>15</v>
      </c>
      <c r="C23" s="14">
        <v>0.875</v>
      </c>
      <c r="D23" s="18"/>
      <c r="E23" s="19"/>
    </row>
    <row r="24" spans="1:5" ht="15.75" thickBot="1" x14ac:dyDescent="0.3">
      <c r="A24" s="11">
        <v>3</v>
      </c>
      <c r="B24" s="12" t="s">
        <v>15</v>
      </c>
      <c r="C24" s="14">
        <v>6.9444444444444447E-4</v>
      </c>
      <c r="D24" s="14">
        <v>0.91666666666666663</v>
      </c>
      <c r="E24" s="17"/>
    </row>
    <row r="25" spans="1:5" ht="15.75" thickBot="1" x14ac:dyDescent="0.3">
      <c r="A25" s="11">
        <v>4</v>
      </c>
      <c r="B25" s="12" t="s">
        <v>11</v>
      </c>
      <c r="C25" s="14">
        <v>0.22916666666666666</v>
      </c>
      <c r="D25" s="14">
        <v>0.77083333333333337</v>
      </c>
      <c r="E25" s="17"/>
    </row>
    <row r="26" spans="1:5" ht="15.75" thickBot="1" x14ac:dyDescent="0.3">
      <c r="A26" s="11">
        <v>5</v>
      </c>
      <c r="B26" s="12" t="s">
        <v>16</v>
      </c>
      <c r="C26" s="14">
        <v>0.125</v>
      </c>
      <c r="D26" s="14">
        <v>0.58333333333333337</v>
      </c>
      <c r="E26" s="17"/>
    </row>
    <row r="27" spans="1:5" ht="15.75" thickBot="1" x14ac:dyDescent="0.3">
      <c r="A27" s="11">
        <v>6</v>
      </c>
      <c r="B27" s="12" t="s">
        <v>17</v>
      </c>
      <c r="C27" s="14">
        <v>0.16666666666666666</v>
      </c>
      <c r="D27" s="14">
        <v>0.625</v>
      </c>
      <c r="E27" s="17"/>
    </row>
    <row r="28" spans="1:5" ht="15.75" thickBot="1" x14ac:dyDescent="0.3">
      <c r="A28" s="11">
        <v>6</v>
      </c>
      <c r="B28" s="12" t="s">
        <v>18</v>
      </c>
      <c r="C28" s="14">
        <v>0.77083333333333337</v>
      </c>
      <c r="D28" s="13" t="s">
        <v>12</v>
      </c>
      <c r="E28" s="17"/>
    </row>
    <row r="29" spans="1:5" ht="15.75" thickBot="1" x14ac:dyDescent="0.3">
      <c r="A29" s="11">
        <v>7</v>
      </c>
      <c r="B29" s="12" t="s">
        <v>18</v>
      </c>
      <c r="C29" s="13" t="s">
        <v>12</v>
      </c>
      <c r="D29" s="13" t="s">
        <v>12</v>
      </c>
      <c r="E29" s="20"/>
    </row>
    <row r="30" spans="1:5" ht="15.75" thickBot="1" x14ac:dyDescent="0.3">
      <c r="A30" s="11">
        <v>8</v>
      </c>
      <c r="B30" s="12" t="s">
        <v>18</v>
      </c>
      <c r="C30" s="13" t="s">
        <v>12</v>
      </c>
      <c r="D30" s="21" t="s">
        <v>12</v>
      </c>
      <c r="E30" s="12" t="s">
        <v>19</v>
      </c>
    </row>
  </sheetData>
  <hyperlinks>
    <hyperlink ref="H9" r:id="rId1" xr:uid="{8983FFAF-4FE8-41E3-A6E0-22E8985A24C2}"/>
    <hyperlink ref="H10" r:id="rId2" xr:uid="{82C2E74A-8F2C-4F98-BF38-201954BC18F0}"/>
    <hyperlink ref="H6" r:id="rId3" xr:uid="{52FDBB3A-8EE8-4183-9AC2-4355244727D6}"/>
    <hyperlink ref="I11" r:id="rId4" xr:uid="{6FCBDC4E-81A7-495D-94E7-E00837352BC1}"/>
  </hyperlinks>
  <pageMargins left="0.7" right="0.7" top="0.75" bottom="0.75" header="0.3" footer="0.3"/>
  <pageSetup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39194-E0E7-4A48-9AA2-A913A60BF3BE}">
  <dimension ref="C3:J17"/>
  <sheetViews>
    <sheetView workbookViewId="0">
      <selection activeCell="F23" sqref="F23"/>
    </sheetView>
  </sheetViews>
  <sheetFormatPr defaultRowHeight="15" x14ac:dyDescent="0.25"/>
  <cols>
    <col min="3" max="3" width="23" bestFit="1" customWidth="1"/>
    <col min="6" max="6" width="11" bestFit="1" customWidth="1"/>
  </cols>
  <sheetData>
    <row r="3" spans="3:10" x14ac:dyDescent="0.25">
      <c r="C3" s="47"/>
      <c r="D3" t="s">
        <v>58</v>
      </c>
      <c r="H3" s="61"/>
      <c r="I3" s="62"/>
      <c r="J3" s="62"/>
    </row>
    <row r="4" spans="3:10" x14ac:dyDescent="0.25">
      <c r="C4" s="63"/>
      <c r="D4" s="64">
        <v>26</v>
      </c>
      <c r="E4" s="64" t="s">
        <v>59</v>
      </c>
      <c r="F4" s="64" t="s">
        <v>60</v>
      </c>
      <c r="G4" s="64" t="s">
        <v>61</v>
      </c>
      <c r="H4" s="64"/>
      <c r="I4" s="65" t="s">
        <v>62</v>
      </c>
      <c r="J4" s="65" t="s">
        <v>5</v>
      </c>
    </row>
    <row r="5" spans="3:10" x14ac:dyDescent="0.25">
      <c r="C5" t="s">
        <v>49</v>
      </c>
      <c r="F5">
        <v>340</v>
      </c>
      <c r="G5" s="47"/>
      <c r="H5" s="66"/>
      <c r="I5" s="67"/>
      <c r="J5" s="67"/>
    </row>
    <row r="6" spans="3:10" x14ac:dyDescent="0.25">
      <c r="C6" t="s">
        <v>63</v>
      </c>
      <c r="D6">
        <f>D4</f>
        <v>26</v>
      </c>
      <c r="E6">
        <v>2</v>
      </c>
      <c r="F6">
        <f>E6*D6</f>
        <v>52</v>
      </c>
      <c r="G6" s="47"/>
      <c r="H6" s="66"/>
      <c r="I6" s="67"/>
      <c r="J6" s="67"/>
    </row>
    <row r="7" spans="3:10" x14ac:dyDescent="0.25">
      <c r="C7" t="s">
        <v>64</v>
      </c>
      <c r="D7">
        <f>D4</f>
        <v>26</v>
      </c>
      <c r="E7">
        <v>19</v>
      </c>
      <c r="F7">
        <f>E7*D7</f>
        <v>494</v>
      </c>
      <c r="G7" s="47" t="s">
        <v>65</v>
      </c>
      <c r="H7" s="66"/>
      <c r="I7" s="67"/>
      <c r="J7" s="67"/>
    </row>
    <row r="8" spans="3:10" x14ac:dyDescent="0.25">
      <c r="C8" t="s">
        <v>66</v>
      </c>
      <c r="D8">
        <f>D4</f>
        <v>26</v>
      </c>
      <c r="E8">
        <v>12</v>
      </c>
      <c r="F8" s="61">
        <f>E8*D8</f>
        <v>312</v>
      </c>
      <c r="G8" s="47"/>
      <c r="H8" s="66"/>
      <c r="I8" s="67"/>
      <c r="J8" s="67"/>
    </row>
    <row r="9" spans="3:10" x14ac:dyDescent="0.25">
      <c r="C9" t="s">
        <v>67</v>
      </c>
      <c r="D9">
        <f>D4</f>
        <v>26</v>
      </c>
      <c r="E9">
        <v>9</v>
      </c>
      <c r="F9" s="61">
        <f>E9*D9</f>
        <v>234</v>
      </c>
      <c r="G9" s="47"/>
      <c r="H9" s="66"/>
      <c r="I9" s="67"/>
      <c r="J9" s="47"/>
    </row>
    <row r="10" spans="3:10" x14ac:dyDescent="0.25">
      <c r="C10" t="s">
        <v>68</v>
      </c>
      <c r="D10">
        <f>D4</f>
        <v>26</v>
      </c>
      <c r="F10">
        <v>250</v>
      </c>
      <c r="G10" s="47"/>
      <c r="H10" s="66"/>
      <c r="I10" s="67"/>
      <c r="J10" s="47"/>
    </row>
    <row r="11" spans="3:10" x14ac:dyDescent="0.25">
      <c r="C11" t="s">
        <v>69</v>
      </c>
      <c r="F11">
        <v>200</v>
      </c>
      <c r="G11" s="47"/>
      <c r="H11" s="66"/>
      <c r="I11" s="67"/>
      <c r="J11" s="47"/>
    </row>
    <row r="12" spans="3:10" x14ac:dyDescent="0.25">
      <c r="C12" s="64"/>
      <c r="D12" s="64"/>
      <c r="E12" s="64"/>
      <c r="F12" s="64">
        <f>SUM(F5:F11)</f>
        <v>1882</v>
      </c>
      <c r="G12" s="64">
        <f>SUM(G5:G11)</f>
        <v>0</v>
      </c>
      <c r="H12" s="64">
        <f>SUM(H5:H11)</f>
        <v>0</v>
      </c>
      <c r="I12" s="67"/>
      <c r="J12" s="47"/>
    </row>
    <row r="13" spans="3:10" x14ac:dyDescent="0.25">
      <c r="H13" s="61"/>
      <c r="I13" s="67"/>
      <c r="J13" s="47"/>
    </row>
    <row r="14" spans="3:10" x14ac:dyDescent="0.25">
      <c r="C14" s="63" t="s">
        <v>70</v>
      </c>
      <c r="D14" s="64">
        <v>183.88</v>
      </c>
      <c r="E14" s="64">
        <v>8</v>
      </c>
      <c r="F14" s="64">
        <f>D14*E14</f>
        <v>1471.04</v>
      </c>
      <c r="G14" s="64"/>
      <c r="H14" s="64"/>
      <c r="I14" s="65"/>
      <c r="J14" s="64"/>
    </row>
    <row r="15" spans="3:10" x14ac:dyDescent="0.25">
      <c r="G15" s="47"/>
      <c r="H15" s="66"/>
      <c r="I15" s="67"/>
      <c r="J15" s="47"/>
    </row>
    <row r="16" spans="3:10" x14ac:dyDescent="0.25">
      <c r="E16" s="68" t="s">
        <v>71</v>
      </c>
      <c r="F16" s="68">
        <f>F14+F12</f>
        <v>3353.04</v>
      </c>
      <c r="G16" s="47"/>
      <c r="H16" s="69"/>
      <c r="I16" s="70"/>
      <c r="J16" s="47"/>
    </row>
    <row r="17" spans="3:10" x14ac:dyDescent="0.25">
      <c r="C17" s="71" t="s">
        <v>72</v>
      </c>
      <c r="D17" s="46" t="s">
        <v>73</v>
      </c>
      <c r="H17" s="72"/>
      <c r="I17" s="73"/>
      <c r="J17" s="7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DC70A-32DC-44A9-BED1-611633A559DA}">
  <dimension ref="D7:K21"/>
  <sheetViews>
    <sheetView workbookViewId="0">
      <selection activeCell="F8" sqref="F8"/>
    </sheetView>
  </sheetViews>
  <sheetFormatPr defaultRowHeight="15" x14ac:dyDescent="0.25"/>
  <cols>
    <col min="4" max="4" width="20.5703125" bestFit="1" customWidth="1"/>
  </cols>
  <sheetData>
    <row r="7" spans="4:11" x14ac:dyDescent="0.25">
      <c r="D7" s="47"/>
      <c r="E7" t="s">
        <v>58</v>
      </c>
      <c r="I7" s="61"/>
      <c r="J7" s="62"/>
      <c r="K7" s="62"/>
    </row>
    <row r="8" spans="4:11" x14ac:dyDescent="0.25">
      <c r="D8" s="63"/>
      <c r="E8" s="64">
        <v>29</v>
      </c>
      <c r="F8" s="64" t="s">
        <v>59</v>
      </c>
      <c r="G8" s="64" t="s">
        <v>60</v>
      </c>
      <c r="H8" s="64" t="s">
        <v>61</v>
      </c>
      <c r="I8" s="64"/>
      <c r="J8" s="65" t="s">
        <v>62</v>
      </c>
      <c r="K8" s="65" t="s">
        <v>5</v>
      </c>
    </row>
    <row r="9" spans="4:11" x14ac:dyDescent="0.25">
      <c r="D9" t="s">
        <v>49</v>
      </c>
      <c r="G9">
        <v>340</v>
      </c>
      <c r="H9" s="47"/>
      <c r="I9" s="66"/>
      <c r="J9" s="67"/>
      <c r="K9" s="67"/>
    </row>
    <row r="10" spans="4:11" x14ac:dyDescent="0.25">
      <c r="D10" t="s">
        <v>63</v>
      </c>
      <c r="E10">
        <f>E8</f>
        <v>29</v>
      </c>
      <c r="F10">
        <v>2</v>
      </c>
      <c r="G10">
        <f>F10*E10</f>
        <v>58</v>
      </c>
      <c r="H10" s="47"/>
      <c r="I10" s="66"/>
      <c r="J10" s="67"/>
      <c r="K10" s="67"/>
    </row>
    <row r="11" spans="4:11" x14ac:dyDescent="0.25">
      <c r="D11" t="s">
        <v>64</v>
      </c>
      <c r="E11">
        <f>E8</f>
        <v>29</v>
      </c>
      <c r="F11">
        <v>19</v>
      </c>
      <c r="G11">
        <f>F11*E11</f>
        <v>551</v>
      </c>
      <c r="H11" s="47" t="s">
        <v>65</v>
      </c>
      <c r="I11" s="66"/>
      <c r="J11" s="67"/>
      <c r="K11" s="67"/>
    </row>
    <row r="12" spans="4:11" x14ac:dyDescent="0.25">
      <c r="D12" t="s">
        <v>66</v>
      </c>
      <c r="E12">
        <f>E8</f>
        <v>29</v>
      </c>
      <c r="F12">
        <v>12</v>
      </c>
      <c r="G12" s="61">
        <f>F12*E12</f>
        <v>348</v>
      </c>
      <c r="H12" s="47"/>
      <c r="I12" s="66"/>
      <c r="J12" s="67"/>
      <c r="K12" s="67"/>
    </row>
    <row r="13" spans="4:11" x14ac:dyDescent="0.25">
      <c r="D13" t="s">
        <v>67</v>
      </c>
      <c r="E13">
        <f>E8</f>
        <v>29</v>
      </c>
      <c r="F13">
        <v>9</v>
      </c>
      <c r="G13" s="61">
        <f>F13*E13</f>
        <v>261</v>
      </c>
      <c r="H13" s="47"/>
      <c r="I13" s="66"/>
      <c r="J13" s="67"/>
      <c r="K13" s="47"/>
    </row>
    <row r="14" spans="4:11" x14ac:dyDescent="0.25">
      <c r="D14" t="s">
        <v>68</v>
      </c>
      <c r="E14">
        <f>E8</f>
        <v>29</v>
      </c>
      <c r="G14">
        <v>250</v>
      </c>
      <c r="H14" s="47"/>
      <c r="I14" s="66"/>
      <c r="J14" s="67"/>
      <c r="K14" s="47"/>
    </row>
    <row r="15" spans="4:11" x14ac:dyDescent="0.25">
      <c r="D15" t="s">
        <v>69</v>
      </c>
      <c r="G15">
        <v>200</v>
      </c>
      <c r="H15" s="47"/>
      <c r="I15" s="66"/>
      <c r="J15" s="67"/>
      <c r="K15" s="47"/>
    </row>
    <row r="16" spans="4:11" x14ac:dyDescent="0.25">
      <c r="D16" s="64"/>
      <c r="E16" s="64"/>
      <c r="F16" s="64"/>
      <c r="G16" s="64">
        <f>SUM(G9:G15)</f>
        <v>2008</v>
      </c>
      <c r="H16" s="64">
        <f>SUM(H9:H15)</f>
        <v>0</v>
      </c>
      <c r="I16" s="64">
        <f>SUM(I9:I15)</f>
        <v>0</v>
      </c>
      <c r="J16" s="67"/>
      <c r="K16" s="47"/>
    </row>
    <row r="17" spans="4:11" x14ac:dyDescent="0.25">
      <c r="I17" s="61"/>
      <c r="J17" s="67"/>
      <c r="K17" s="47"/>
    </row>
    <row r="18" spans="4:11" x14ac:dyDescent="0.25">
      <c r="D18" s="63" t="s">
        <v>70</v>
      </c>
      <c r="E18" s="64">
        <v>183.88</v>
      </c>
      <c r="F18" s="64">
        <v>8</v>
      </c>
      <c r="G18" s="64">
        <f>E18*F18</f>
        <v>1471.04</v>
      </c>
      <c r="H18" s="64"/>
      <c r="I18" s="64"/>
      <c r="J18" s="65"/>
      <c r="K18" s="64"/>
    </row>
    <row r="19" spans="4:11" x14ac:dyDescent="0.25">
      <c r="H19" s="47"/>
      <c r="I19" s="66"/>
      <c r="J19" s="67"/>
      <c r="K19" s="47"/>
    </row>
    <row r="20" spans="4:11" x14ac:dyDescent="0.25">
      <c r="F20" s="68" t="s">
        <v>71</v>
      </c>
      <c r="G20" s="68">
        <f>G18+G16</f>
        <v>3479.04</v>
      </c>
      <c r="H20" s="47"/>
      <c r="I20" s="69"/>
      <c r="J20" s="70"/>
      <c r="K20" s="47"/>
    </row>
    <row r="21" spans="4:11" x14ac:dyDescent="0.25">
      <c r="D21" s="71" t="s">
        <v>72</v>
      </c>
      <c r="E21" s="46" t="s">
        <v>73</v>
      </c>
      <c r="I21" s="72"/>
      <c r="J21" s="73"/>
      <c r="K21" s="7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5685C-2F8C-454B-A95A-010559E42B2E}">
  <dimension ref="E8:L22"/>
  <sheetViews>
    <sheetView workbookViewId="0">
      <selection activeCell="G9" sqref="G9"/>
    </sheetView>
  </sheetViews>
  <sheetFormatPr defaultRowHeight="15" x14ac:dyDescent="0.25"/>
  <cols>
    <col min="5" max="5" width="20.5703125" bestFit="1" customWidth="1"/>
  </cols>
  <sheetData>
    <row r="8" spans="5:12" x14ac:dyDescent="0.25">
      <c r="E8" s="47"/>
      <c r="F8" t="s">
        <v>58</v>
      </c>
      <c r="J8" s="61"/>
      <c r="K8" s="62"/>
      <c r="L8" s="62"/>
    </row>
    <row r="9" spans="5:12" x14ac:dyDescent="0.25">
      <c r="E9" s="63"/>
      <c r="F9" s="64">
        <v>24</v>
      </c>
      <c r="G9" s="64" t="s">
        <v>59</v>
      </c>
      <c r="H9" s="64" t="s">
        <v>60</v>
      </c>
      <c r="I9" s="64" t="s">
        <v>61</v>
      </c>
      <c r="J9" s="64"/>
      <c r="K9" s="65" t="s">
        <v>62</v>
      </c>
      <c r="L9" s="65" t="s">
        <v>5</v>
      </c>
    </row>
    <row r="10" spans="5:12" x14ac:dyDescent="0.25">
      <c r="E10" t="s">
        <v>49</v>
      </c>
      <c r="H10">
        <v>340</v>
      </c>
      <c r="I10" s="47"/>
      <c r="J10" s="66"/>
      <c r="K10" s="67"/>
      <c r="L10" s="67"/>
    </row>
    <row r="11" spans="5:12" x14ac:dyDescent="0.25">
      <c r="E11" t="s">
        <v>63</v>
      </c>
      <c r="F11">
        <f>F9</f>
        <v>24</v>
      </c>
      <c r="G11">
        <v>2</v>
      </c>
      <c r="H11">
        <f>G11*F11</f>
        <v>48</v>
      </c>
      <c r="I11" s="47"/>
      <c r="J11" s="66"/>
      <c r="K11" s="67"/>
      <c r="L11" s="67"/>
    </row>
    <row r="12" spans="5:12" x14ac:dyDescent="0.25">
      <c r="E12" t="s">
        <v>64</v>
      </c>
      <c r="F12">
        <f>F9</f>
        <v>24</v>
      </c>
      <c r="G12">
        <v>19</v>
      </c>
      <c r="H12">
        <f>G12*F12</f>
        <v>456</v>
      </c>
      <c r="I12" s="47" t="s">
        <v>65</v>
      </c>
      <c r="J12" s="66"/>
      <c r="K12" s="67"/>
      <c r="L12" s="67"/>
    </row>
    <row r="13" spans="5:12" x14ac:dyDescent="0.25">
      <c r="E13" t="s">
        <v>66</v>
      </c>
      <c r="F13">
        <f>F9</f>
        <v>24</v>
      </c>
      <c r="G13">
        <v>12</v>
      </c>
      <c r="H13" s="61">
        <f>G13*F13</f>
        <v>288</v>
      </c>
      <c r="I13" s="47"/>
      <c r="J13" s="66"/>
      <c r="K13" s="67"/>
      <c r="L13" s="67"/>
    </row>
    <row r="14" spans="5:12" x14ac:dyDescent="0.25">
      <c r="E14" t="s">
        <v>67</v>
      </c>
      <c r="F14">
        <f>F9</f>
        <v>24</v>
      </c>
      <c r="G14">
        <v>9</v>
      </c>
      <c r="H14" s="61">
        <f>G14*F14</f>
        <v>216</v>
      </c>
      <c r="I14" s="47"/>
      <c r="J14" s="66"/>
      <c r="K14" s="67"/>
      <c r="L14" s="47"/>
    </row>
    <row r="15" spans="5:12" x14ac:dyDescent="0.25">
      <c r="E15" t="s">
        <v>68</v>
      </c>
      <c r="F15">
        <f>F9</f>
        <v>24</v>
      </c>
      <c r="H15">
        <v>250</v>
      </c>
      <c r="I15" s="47"/>
      <c r="J15" s="66"/>
      <c r="K15" s="67"/>
      <c r="L15" s="47"/>
    </row>
    <row r="16" spans="5:12" x14ac:dyDescent="0.25">
      <c r="E16" t="s">
        <v>69</v>
      </c>
      <c r="H16">
        <v>200</v>
      </c>
      <c r="I16" s="47"/>
      <c r="J16" s="66"/>
      <c r="K16" s="67"/>
      <c r="L16" s="47"/>
    </row>
    <row r="17" spans="5:12" x14ac:dyDescent="0.25">
      <c r="E17" s="64"/>
      <c r="F17" s="64"/>
      <c r="G17" s="64"/>
      <c r="H17" s="64">
        <f>SUM(H10:H16)</f>
        <v>1798</v>
      </c>
      <c r="I17" s="64">
        <f>SUM(I10:I16)</f>
        <v>0</v>
      </c>
      <c r="J17" s="64">
        <f>SUM(J10:J16)</f>
        <v>0</v>
      </c>
      <c r="K17" s="67"/>
      <c r="L17" s="47"/>
    </row>
    <row r="18" spans="5:12" x14ac:dyDescent="0.25">
      <c r="J18" s="61"/>
      <c r="K18" s="67"/>
      <c r="L18" s="47"/>
    </row>
    <row r="19" spans="5:12" x14ac:dyDescent="0.25">
      <c r="E19" s="63" t="s">
        <v>70</v>
      </c>
      <c r="F19" s="64">
        <v>183.88</v>
      </c>
      <c r="G19" s="64">
        <v>8</v>
      </c>
      <c r="H19" s="64">
        <f>F19*G19</f>
        <v>1471.04</v>
      </c>
      <c r="I19" s="64"/>
      <c r="J19" s="64"/>
      <c r="K19" s="65"/>
      <c r="L19" s="64"/>
    </row>
    <row r="20" spans="5:12" x14ac:dyDescent="0.25">
      <c r="I20" s="47"/>
      <c r="J20" s="66"/>
      <c r="K20" s="67"/>
      <c r="L20" s="47"/>
    </row>
    <row r="21" spans="5:12" x14ac:dyDescent="0.25">
      <c r="G21" s="68" t="s">
        <v>71</v>
      </c>
      <c r="H21" s="68">
        <f>H19+H17</f>
        <v>3269.04</v>
      </c>
      <c r="I21" s="47"/>
      <c r="J21" s="69"/>
      <c r="K21" s="70"/>
      <c r="L21" s="47"/>
    </row>
    <row r="22" spans="5:12" x14ac:dyDescent="0.25">
      <c r="E22" s="71" t="s">
        <v>72</v>
      </c>
      <c r="F22" s="46" t="s">
        <v>73</v>
      </c>
      <c r="J22" s="72"/>
      <c r="K22" s="73"/>
      <c r="L22" s="7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7AE88-C5A6-4BEB-9129-77001B1F083B}">
  <dimension ref="E9:L23"/>
  <sheetViews>
    <sheetView workbookViewId="0">
      <selection activeCell="I8" sqref="I8"/>
    </sheetView>
  </sheetViews>
  <sheetFormatPr defaultRowHeight="15" x14ac:dyDescent="0.25"/>
  <cols>
    <col min="5" max="5" width="20.5703125" bestFit="1" customWidth="1"/>
  </cols>
  <sheetData>
    <row r="9" spans="5:12" x14ac:dyDescent="0.25">
      <c r="E9" s="47"/>
      <c r="F9" t="s">
        <v>58</v>
      </c>
      <c r="J9" s="61"/>
      <c r="K9" s="62"/>
      <c r="L9" s="62"/>
    </row>
    <row r="10" spans="5:12" x14ac:dyDescent="0.25">
      <c r="E10" s="63"/>
      <c r="F10" s="64">
        <v>30</v>
      </c>
      <c r="G10" s="64" t="s">
        <v>59</v>
      </c>
      <c r="H10" s="64" t="s">
        <v>60</v>
      </c>
      <c r="I10" s="64" t="s">
        <v>61</v>
      </c>
      <c r="J10" s="64"/>
      <c r="K10" s="65" t="s">
        <v>62</v>
      </c>
      <c r="L10" s="65" t="s">
        <v>5</v>
      </c>
    </row>
    <row r="11" spans="5:12" x14ac:dyDescent="0.25">
      <c r="E11" t="s">
        <v>49</v>
      </c>
      <c r="H11">
        <v>340</v>
      </c>
      <c r="I11" s="47"/>
      <c r="J11" s="66"/>
      <c r="K11" s="67"/>
      <c r="L11" s="67"/>
    </row>
    <row r="12" spans="5:12" x14ac:dyDescent="0.25">
      <c r="E12" t="s">
        <v>63</v>
      </c>
      <c r="F12">
        <f>F10</f>
        <v>30</v>
      </c>
      <c r="G12">
        <v>2</v>
      </c>
      <c r="H12">
        <f>G12*F12</f>
        <v>60</v>
      </c>
      <c r="I12" s="47"/>
      <c r="J12" s="66"/>
      <c r="K12" s="67"/>
      <c r="L12" s="67"/>
    </row>
    <row r="13" spans="5:12" x14ac:dyDescent="0.25">
      <c r="E13" t="s">
        <v>64</v>
      </c>
      <c r="F13">
        <f>F10</f>
        <v>30</v>
      </c>
      <c r="G13">
        <v>19</v>
      </c>
      <c r="H13">
        <f>G13*F13</f>
        <v>570</v>
      </c>
      <c r="I13" s="47" t="s">
        <v>65</v>
      </c>
      <c r="J13" s="66"/>
      <c r="K13" s="67"/>
      <c r="L13" s="67"/>
    </row>
    <row r="14" spans="5:12" x14ac:dyDescent="0.25">
      <c r="E14" t="s">
        <v>66</v>
      </c>
      <c r="F14">
        <f>F10</f>
        <v>30</v>
      </c>
      <c r="G14">
        <v>12</v>
      </c>
      <c r="H14" s="61">
        <f>G14*F14</f>
        <v>360</v>
      </c>
      <c r="I14" s="47"/>
      <c r="J14" s="66"/>
      <c r="K14" s="67"/>
      <c r="L14" s="67"/>
    </row>
    <row r="15" spans="5:12" x14ac:dyDescent="0.25">
      <c r="E15" t="s">
        <v>67</v>
      </c>
      <c r="F15">
        <f>F10</f>
        <v>30</v>
      </c>
      <c r="G15">
        <v>9</v>
      </c>
      <c r="H15" s="61">
        <f>G15*F15</f>
        <v>270</v>
      </c>
      <c r="I15" s="47"/>
      <c r="J15" s="66"/>
      <c r="K15" s="67"/>
      <c r="L15" s="47"/>
    </row>
    <row r="16" spans="5:12" x14ac:dyDescent="0.25">
      <c r="E16" t="s">
        <v>68</v>
      </c>
      <c r="F16">
        <f>F10</f>
        <v>30</v>
      </c>
      <c r="H16">
        <v>250</v>
      </c>
      <c r="I16" s="47"/>
      <c r="J16" s="66"/>
      <c r="K16" s="67"/>
      <c r="L16" s="47"/>
    </row>
    <row r="17" spans="5:12" x14ac:dyDescent="0.25">
      <c r="E17" t="s">
        <v>69</v>
      </c>
      <c r="H17">
        <v>200</v>
      </c>
      <c r="I17" s="47"/>
      <c r="J17" s="66"/>
      <c r="K17" s="67"/>
      <c r="L17" s="47"/>
    </row>
    <row r="18" spans="5:12" x14ac:dyDescent="0.25">
      <c r="E18" s="64"/>
      <c r="F18" s="64"/>
      <c r="G18" s="64"/>
      <c r="H18" s="64">
        <f>SUM(H11:H17)</f>
        <v>2050</v>
      </c>
      <c r="I18" s="64">
        <f>SUM(I11:I17)</f>
        <v>0</v>
      </c>
      <c r="J18" s="64">
        <f>SUM(J11:J17)</f>
        <v>0</v>
      </c>
      <c r="K18" s="67"/>
      <c r="L18" s="47"/>
    </row>
    <row r="19" spans="5:12" x14ac:dyDescent="0.25">
      <c r="J19" s="61"/>
      <c r="K19" s="67"/>
      <c r="L19" s="47"/>
    </row>
    <row r="20" spans="5:12" x14ac:dyDescent="0.25">
      <c r="E20" s="63" t="s">
        <v>70</v>
      </c>
      <c r="F20" s="64">
        <v>183.88</v>
      </c>
      <c r="G20" s="64">
        <v>8</v>
      </c>
      <c r="H20" s="64">
        <f>F20*G20</f>
        <v>1471.04</v>
      </c>
      <c r="I20" s="64"/>
      <c r="J20" s="64"/>
      <c r="K20" s="65"/>
      <c r="L20" s="64"/>
    </row>
    <row r="21" spans="5:12" x14ac:dyDescent="0.25">
      <c r="I21" s="47"/>
      <c r="J21" s="66"/>
      <c r="K21" s="67"/>
      <c r="L21" s="47"/>
    </row>
    <row r="22" spans="5:12" x14ac:dyDescent="0.25">
      <c r="G22" s="68" t="s">
        <v>71</v>
      </c>
      <c r="H22" s="68">
        <f>H20+H18</f>
        <v>3521.04</v>
      </c>
      <c r="I22" s="47"/>
      <c r="J22" s="69"/>
      <c r="K22" s="70"/>
      <c r="L22" s="47"/>
    </row>
    <row r="23" spans="5:12" x14ac:dyDescent="0.25">
      <c r="E23" s="71" t="s">
        <v>72</v>
      </c>
      <c r="F23" s="46" t="s">
        <v>73</v>
      </c>
      <c r="J23" s="72"/>
      <c r="K23" s="73"/>
      <c r="L23" s="7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4E8F4-9DFB-4520-8F78-2A93E4BF9D10}">
  <dimension ref="D10:K24"/>
  <sheetViews>
    <sheetView workbookViewId="0">
      <selection activeCell="N23" sqref="N23"/>
    </sheetView>
  </sheetViews>
  <sheetFormatPr defaultRowHeight="15" x14ac:dyDescent="0.25"/>
  <cols>
    <col min="4" max="4" width="20.5703125" bestFit="1" customWidth="1"/>
  </cols>
  <sheetData>
    <row r="10" spans="4:11" x14ac:dyDescent="0.25">
      <c r="D10" s="47"/>
      <c r="E10" t="s">
        <v>58</v>
      </c>
      <c r="I10" s="61"/>
      <c r="J10" s="62"/>
      <c r="K10" s="62"/>
    </row>
    <row r="11" spans="4:11" x14ac:dyDescent="0.25">
      <c r="D11" s="63"/>
      <c r="E11" s="64">
        <v>28</v>
      </c>
      <c r="F11" s="64" t="s">
        <v>59</v>
      </c>
      <c r="G11" s="64" t="s">
        <v>60</v>
      </c>
      <c r="H11" s="64" t="s">
        <v>61</v>
      </c>
      <c r="I11" s="64"/>
      <c r="J11" s="65" t="s">
        <v>62</v>
      </c>
      <c r="K11" s="65" t="s">
        <v>5</v>
      </c>
    </row>
    <row r="12" spans="4:11" x14ac:dyDescent="0.25">
      <c r="D12" t="s">
        <v>49</v>
      </c>
      <c r="G12">
        <v>340</v>
      </c>
      <c r="H12" s="47"/>
      <c r="I12" s="66"/>
      <c r="J12" s="67"/>
      <c r="K12" s="67"/>
    </row>
    <row r="13" spans="4:11" x14ac:dyDescent="0.25">
      <c r="D13" t="s">
        <v>63</v>
      </c>
      <c r="E13">
        <f>E11</f>
        <v>28</v>
      </c>
      <c r="F13">
        <v>2</v>
      </c>
      <c r="G13">
        <f>F13*E13</f>
        <v>56</v>
      </c>
      <c r="H13" s="47"/>
      <c r="I13" s="66"/>
      <c r="J13" s="67"/>
      <c r="K13" s="67"/>
    </row>
    <row r="14" spans="4:11" x14ac:dyDescent="0.25">
      <c r="D14" t="s">
        <v>64</v>
      </c>
      <c r="E14">
        <f>E11</f>
        <v>28</v>
      </c>
      <c r="F14">
        <v>19</v>
      </c>
      <c r="G14">
        <f>F14*E14</f>
        <v>532</v>
      </c>
      <c r="H14" s="47" t="s">
        <v>65</v>
      </c>
      <c r="I14" s="66"/>
      <c r="J14" s="67"/>
      <c r="K14" s="67"/>
    </row>
    <row r="15" spans="4:11" x14ac:dyDescent="0.25">
      <c r="D15" t="s">
        <v>66</v>
      </c>
      <c r="E15">
        <f>E11</f>
        <v>28</v>
      </c>
      <c r="F15">
        <v>12</v>
      </c>
      <c r="G15" s="61">
        <f>F15*E15</f>
        <v>336</v>
      </c>
      <c r="H15" s="47"/>
      <c r="I15" s="66"/>
      <c r="J15" s="67"/>
      <c r="K15" s="67"/>
    </row>
    <row r="16" spans="4:11" x14ac:dyDescent="0.25">
      <c r="D16" t="s">
        <v>67</v>
      </c>
      <c r="E16">
        <f>E11</f>
        <v>28</v>
      </c>
      <c r="F16">
        <v>9</v>
      </c>
      <c r="G16" s="61">
        <f>F16*E16</f>
        <v>252</v>
      </c>
      <c r="H16" s="47"/>
      <c r="I16" s="66"/>
      <c r="J16" s="67"/>
      <c r="K16" s="47"/>
    </row>
    <row r="17" spans="4:11" x14ac:dyDescent="0.25">
      <c r="D17" t="s">
        <v>68</v>
      </c>
      <c r="E17">
        <f>E11</f>
        <v>28</v>
      </c>
      <c r="G17">
        <v>250</v>
      </c>
      <c r="H17" s="47"/>
      <c r="I17" s="66"/>
      <c r="J17" s="67"/>
      <c r="K17" s="47"/>
    </row>
    <row r="18" spans="4:11" x14ac:dyDescent="0.25">
      <c r="D18" t="s">
        <v>69</v>
      </c>
      <c r="G18">
        <v>200</v>
      </c>
      <c r="H18" s="47"/>
      <c r="I18" s="66"/>
      <c r="J18" s="67"/>
      <c r="K18" s="47"/>
    </row>
    <row r="19" spans="4:11" x14ac:dyDescent="0.25">
      <c r="D19" s="64"/>
      <c r="E19" s="64"/>
      <c r="F19" s="64"/>
      <c r="G19" s="64">
        <f>SUM(G12:G18)</f>
        <v>1966</v>
      </c>
      <c r="H19" s="64">
        <f>SUM(H12:H18)</f>
        <v>0</v>
      </c>
      <c r="I19" s="64">
        <f>SUM(I12:I18)</f>
        <v>0</v>
      </c>
      <c r="J19" s="67"/>
      <c r="K19" s="47"/>
    </row>
    <row r="20" spans="4:11" x14ac:dyDescent="0.25">
      <c r="I20" s="61"/>
      <c r="J20" s="67"/>
      <c r="K20" s="47"/>
    </row>
    <row r="21" spans="4:11" x14ac:dyDescent="0.25">
      <c r="D21" s="63" t="s">
        <v>70</v>
      </c>
      <c r="E21" s="64">
        <v>183.88</v>
      </c>
      <c r="F21" s="64">
        <v>8</v>
      </c>
      <c r="G21" s="64">
        <f>E21*F21</f>
        <v>1471.04</v>
      </c>
      <c r="H21" s="64"/>
      <c r="I21" s="64"/>
      <c r="J21" s="65"/>
      <c r="K21" s="64"/>
    </row>
    <row r="22" spans="4:11" x14ac:dyDescent="0.25">
      <c r="H22" s="47"/>
      <c r="I22" s="66"/>
      <c r="J22" s="67"/>
      <c r="K22" s="47"/>
    </row>
    <row r="23" spans="4:11" x14ac:dyDescent="0.25">
      <c r="F23" s="68" t="s">
        <v>71</v>
      </c>
      <c r="G23" s="68">
        <f>G21+G19</f>
        <v>3437.04</v>
      </c>
      <c r="H23" s="47"/>
      <c r="I23" s="69"/>
      <c r="J23" s="70"/>
      <c r="K23" s="47"/>
    </row>
    <row r="24" spans="4:11" x14ac:dyDescent="0.25">
      <c r="D24" s="71" t="s">
        <v>72</v>
      </c>
      <c r="E24" s="46" t="s">
        <v>73</v>
      </c>
      <c r="I24" s="72"/>
      <c r="J24" s="73"/>
      <c r="K24" s="7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ndDate xmlns="85b13ed4-441d-43df-96fd-079292e280c3" xsi:nil="true"/>
    <CruiseDirector xmlns="85b13ed4-441d-43df-96fd-079292e280c3">
      <UserInfo>
        <DisplayName/>
        <AccountId xsi:nil="true"/>
        <AccountType/>
      </UserInfo>
    </CruiseDirector>
    <TaxCatchAll xmlns="9de86548-48ff-476a-90c3-f389ada4914a" xsi:nil="true"/>
    <lcf76f155ced4ddcb4097134ff3c332f xmlns="85b13ed4-441d-43df-96fd-079292e280c3">
      <Terms xmlns="http://schemas.microsoft.com/office/infopath/2007/PartnerControls"/>
    </lcf76f155ced4ddcb4097134ff3c332f>
    <StartDate xmlns="85b13ed4-441d-43df-96fd-079292e280c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BEA596917FC5A4B8CC138E740972FE6" ma:contentTypeVersion="21" ma:contentTypeDescription="Create a new document." ma:contentTypeScope="" ma:versionID="a0b7d02bf9b0c1655a542ebcc43ca4c4">
  <xsd:schema xmlns:xsd="http://www.w3.org/2001/XMLSchema" xmlns:xs="http://www.w3.org/2001/XMLSchema" xmlns:p="http://schemas.microsoft.com/office/2006/metadata/properties" xmlns:ns2="85b13ed4-441d-43df-96fd-079292e280c3" xmlns:ns3="9de86548-48ff-476a-90c3-f389ada4914a" targetNamespace="http://schemas.microsoft.com/office/2006/metadata/properties" ma:root="true" ma:fieldsID="7b56d792a0a35de7ebacf8f9ebd4df5a" ns2:_="" ns3:_="">
    <xsd:import namespace="85b13ed4-441d-43df-96fd-079292e280c3"/>
    <xsd:import namespace="9de86548-48ff-476a-90c3-f389ada4914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MediaServiceLocation" minOccurs="0"/>
                <xsd:element ref="ns2:MediaLengthInSeconds" minOccurs="0"/>
                <xsd:element ref="ns2:StartDate" minOccurs="0"/>
                <xsd:element ref="ns2:EndDate" minOccurs="0"/>
                <xsd:element ref="ns2:CruiseDirector"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b13ed4-441d-43df-96fd-079292e28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StartDate" ma:index="20" nillable="true" ma:displayName="Start Date " ma:format="DateOnly" ma:internalName="StartDate">
      <xsd:simpleType>
        <xsd:restriction base="dms:DateTime"/>
      </xsd:simpleType>
    </xsd:element>
    <xsd:element name="EndDate" ma:index="21" nillable="true" ma:displayName="End Date " ma:format="DateOnly" ma:internalName="EndDate">
      <xsd:simpleType>
        <xsd:restriction base="dms:DateTime"/>
      </xsd:simpleType>
    </xsd:element>
    <xsd:element name="CruiseDirector" ma:index="22" nillable="true" ma:displayName="Cruise Director" ma:format="Dropdown" ma:list="UserInfo" ma:SharePointGroup="0" ma:internalName="CruiseDirect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edefddb6-50dc-4b25-ad45-4ed2ea69725a"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e86548-48ff-476a-90c3-f389ada4914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51ef774c-7a7e-4b76-973e-7bce57312c95}" ma:internalName="TaxCatchAll" ma:showField="CatchAllData" ma:web="9de86548-48ff-476a-90c3-f389ada491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8D68B2-032A-480E-AB95-F5E07290F27F}">
  <ds:schemaRefs>
    <ds:schemaRef ds:uri="http://schemas.microsoft.com/office/2006/metadata/properties"/>
    <ds:schemaRef ds:uri="85b13ed4-441d-43df-96fd-079292e280c3"/>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9de86548-48ff-476a-90c3-f389ada4914a"/>
    <ds:schemaRef ds:uri="http://www.w3.org/XML/1998/namespace"/>
  </ds:schemaRefs>
</ds:datastoreItem>
</file>

<file path=customXml/itemProps2.xml><?xml version="1.0" encoding="utf-8"?>
<ds:datastoreItem xmlns:ds="http://schemas.openxmlformats.org/officeDocument/2006/customXml" ds:itemID="{183A9FEE-B519-4174-93F1-1973F104E1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b13ed4-441d-43df-96fd-079292e280c3"/>
    <ds:schemaRef ds:uri="9de86548-48ff-476a-90c3-f389ada491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9904C7-6A7E-419D-BF87-F927B6B551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Charter 23.5.24</vt:lpstr>
      <vt:lpstr>Cash for guide</vt:lpstr>
      <vt:lpstr>Claire </vt:lpstr>
      <vt:lpstr>Adiel</vt:lpstr>
      <vt:lpstr>Avi</vt:lpstr>
      <vt:lpstr>Zvi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Sylvia Kura</dc:creator>
  <cp:keywords/>
  <dc:description/>
  <cp:lastModifiedBy>Guy Gordon</cp:lastModifiedBy>
  <cp:revision/>
  <cp:lastPrinted>2024-01-02T07:26:02Z</cp:lastPrinted>
  <dcterms:created xsi:type="dcterms:W3CDTF">2023-02-14T09:51:45Z</dcterms:created>
  <dcterms:modified xsi:type="dcterms:W3CDTF">2024-05-20T09:56:47Z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0x0101001BEA596917FC5A4B8CC138E740972FE6</vt:lpwstr>
  </property>
  <property fmtid="{D5CDD505-2E9C-101B-9397-08002B2CF9AE}" pid="3" name="MediaServiceImageTags">
    <vt:lpwstr/>
  </property>
</Properties>
</file>