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Seine PAR-PAR Charter Countess all dates\Seine PAR-PAR Charter Countess 2506\"/>
    </mc:Choice>
  </mc:AlternateContent>
  <xr:revisionPtr revIDLastSave="0" documentId="13_ncr:1_{757375DB-A9A4-4058-AF6E-1CD199FD6B8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Oded" sheetId="3" r:id="rId2"/>
    <sheet name="Marina" sheetId="4" r:id="rId3"/>
    <sheet name="Miki" sheetId="5" r:id="rId4"/>
    <sheet name="Mikis extra day" sheetId="6" r:id="rId5"/>
    <sheet name="Dan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" l="1"/>
  <c r="C20" i="6"/>
  <c r="F18" i="6"/>
  <c r="C16" i="6"/>
  <c r="E16" i="6" s="1"/>
  <c r="C15" i="6"/>
  <c r="E15" i="6" s="1"/>
  <c r="E14" i="6"/>
  <c r="C14" i="6"/>
  <c r="C13" i="6"/>
  <c r="E13" i="6" s="1"/>
  <c r="C12" i="6"/>
  <c r="E12" i="6" s="1"/>
  <c r="E11" i="6"/>
  <c r="C10" i="6"/>
  <c r="E10" i="6" s="1"/>
  <c r="C9" i="6"/>
  <c r="E9" i="6" s="1"/>
  <c r="E22" i="6" l="1"/>
  <c r="G14" i="5" l="1"/>
  <c r="E14" i="5"/>
  <c r="G13" i="4"/>
  <c r="E13" i="4"/>
  <c r="G13" i="3"/>
  <c r="E13" i="3"/>
  <c r="E21" i="5" l="1"/>
  <c r="G21" i="5" s="1"/>
  <c r="H19" i="5"/>
  <c r="E17" i="5"/>
  <c r="G17" i="5" s="1"/>
  <c r="E16" i="5"/>
  <c r="G16" i="5" s="1"/>
  <c r="E15" i="5"/>
  <c r="G15" i="5" s="1"/>
  <c r="E13" i="5"/>
  <c r="G13" i="5" s="1"/>
  <c r="G12" i="5"/>
  <c r="E11" i="5"/>
  <c r="G11" i="5" s="1"/>
  <c r="E10" i="5"/>
  <c r="G10" i="5" s="1"/>
  <c r="E20" i="4"/>
  <c r="G20" i="4" s="1"/>
  <c r="H18" i="4"/>
  <c r="E16" i="4"/>
  <c r="G16" i="4" s="1"/>
  <c r="E15" i="4"/>
  <c r="G15" i="4" s="1"/>
  <c r="E14" i="4"/>
  <c r="G14" i="4" s="1"/>
  <c r="E12" i="4"/>
  <c r="G12" i="4" s="1"/>
  <c r="G11" i="4"/>
  <c r="E10" i="4"/>
  <c r="G10" i="4" s="1"/>
  <c r="E9" i="4"/>
  <c r="G9" i="4" s="1"/>
  <c r="G20" i="3"/>
  <c r="E20" i="3"/>
  <c r="H18" i="3"/>
  <c r="G16" i="3"/>
  <c r="E15" i="3"/>
  <c r="G15" i="3" s="1"/>
  <c r="E14" i="3"/>
  <c r="G14" i="3" s="1"/>
  <c r="E12" i="3"/>
  <c r="G12" i="3" s="1"/>
  <c r="G11" i="3"/>
  <c r="E10" i="3"/>
  <c r="G10" i="3" s="1"/>
  <c r="E9" i="3"/>
  <c r="G9" i="3" s="1"/>
  <c r="G19" i="5" l="1"/>
  <c r="G23" i="5"/>
  <c r="G18" i="4"/>
  <c r="G22" i="4" s="1"/>
  <c r="G18" i="3"/>
  <c r="G22" i="3" s="1"/>
  <c r="D17" i="2"/>
  <c r="F17" i="2" s="1"/>
  <c r="G15" i="2"/>
  <c r="D13" i="2"/>
  <c r="F13" i="2" s="1"/>
  <c r="D12" i="2"/>
  <c r="F12" i="2" s="1"/>
  <c r="D11" i="2"/>
  <c r="F11" i="2" s="1"/>
  <c r="D9" i="2"/>
  <c r="F9" i="2" s="1"/>
  <c r="F8" i="2"/>
  <c r="D7" i="2"/>
  <c r="F7" i="2" s="1"/>
  <c r="D6" i="2"/>
  <c r="F6" i="2" s="1"/>
  <c r="F15" i="2" l="1"/>
  <c r="F19" i="2"/>
</calcChain>
</file>

<file path=xl/sharedStrings.xml><?xml version="1.0" encoding="utf-8"?>
<sst xmlns="http://schemas.openxmlformats.org/spreadsheetml/2006/main" count="178" uniqueCount="85">
  <si>
    <t>Day</t>
  </si>
  <si>
    <t>Date</t>
  </si>
  <si>
    <t>Tuesday</t>
  </si>
  <si>
    <t>24-25/06/2024</t>
  </si>
  <si>
    <t>Paris 18:30</t>
  </si>
  <si>
    <t>Group 1</t>
  </si>
  <si>
    <t>One night Egged Paris, City hotel</t>
  </si>
  <si>
    <t>Short day, chaeck itenrary</t>
  </si>
  <si>
    <t>CDG</t>
  </si>
  <si>
    <t>LY327</t>
  </si>
  <si>
    <t>12:10-16:00</t>
  </si>
  <si>
    <t>Group 2</t>
  </si>
  <si>
    <t xml:space="preserve">Bus from CDG AP 13:20-17:30 visit Champs-Élysées, eiffel tower, then go to ship </t>
  </si>
  <si>
    <t>LY323</t>
  </si>
  <si>
    <t>09:00 - 12:50</t>
  </si>
  <si>
    <t>Group 3</t>
  </si>
  <si>
    <t>Group 4</t>
  </si>
  <si>
    <t>LY319</t>
  </si>
  <si>
    <t>05:50 - 09:50</t>
  </si>
  <si>
    <t>Wednesday</t>
  </si>
  <si>
    <t>Vernon 05:30</t>
  </si>
  <si>
    <t>Vernon 13:00</t>
  </si>
  <si>
    <t>4 Groups</t>
  </si>
  <si>
    <t>4 Busses 08:30-12:30 from ship  to Giverny, . Visiting Claude Monet house 09:20/09:30/09:40/09:50
Back to ship at 12:30</t>
  </si>
  <si>
    <t xml:space="preserve">Thursday </t>
  </si>
  <si>
    <t>La Havre 06:00</t>
  </si>
  <si>
    <t xml:space="preserve">Frieday </t>
  </si>
  <si>
    <t>La Havre</t>
  </si>
  <si>
    <t xml:space="preserve">Bus 08:30-12:30 Visit Etretat, back to lunch at ship, 14:00-18:00  Honfleur </t>
  </si>
  <si>
    <t xml:space="preserve">09:45 little train  Etretat, the Guide Should Call  one day before arrival: 06 13 01 39 53 </t>
  </si>
  <si>
    <t>Saturday</t>
  </si>
  <si>
    <t>Rouen 12:00</t>
  </si>
  <si>
    <t xml:space="preserve">La Havre 02:00 </t>
  </si>
  <si>
    <t>Walking tour, no coach no activete</t>
  </si>
  <si>
    <t>Sunday</t>
  </si>
  <si>
    <t>Les Andelys 08:00</t>
  </si>
  <si>
    <t>Rouen 01:30 / Les Andelys 14:30</t>
  </si>
  <si>
    <t xml:space="preserve">chateauvascoeuil@gmail.com / Chateau De Vascoeuil : 0 235 236 235 </t>
  </si>
  <si>
    <t>Monday</t>
  </si>
  <si>
    <t>Paris 05:00</t>
  </si>
  <si>
    <t>Paris</t>
  </si>
  <si>
    <t>LY328</t>
  </si>
  <si>
    <t>17:35-22:25</t>
  </si>
  <si>
    <t>LY324</t>
  </si>
  <si>
    <t>Thursday</t>
  </si>
  <si>
    <t>LY326</t>
  </si>
  <si>
    <t>22:40 - 04:05</t>
  </si>
  <si>
    <t xml:space="preserve">   Resaurant hotel-de-normandie.fr  +33 (0)2 31 22 34 32 contact@hotel-de-normandie.fr 13:30</t>
  </si>
  <si>
    <t>Claude Monet House.  Reservation &lt;reservation@claudemonetgiverny.fr&gt;</t>
  </si>
  <si>
    <t>Bus 08:30-12:30 Visit Chateau De Vascoeuil - Two groups 09:30 Two groups 10:00</t>
  </si>
  <si>
    <t>2 groups</t>
  </si>
  <si>
    <t>1 groups</t>
  </si>
  <si>
    <t>09:00 Pick up from ship to Dorsay 10:30 entrance  Panoramic tour to be at AP 14:45</t>
  </si>
  <si>
    <t>09:00 Pick up from ship to Dorsay 10:30 entrance  Panoramic tour to be at AP 19:40</t>
  </si>
  <si>
    <t>2 groups 08:30 pick up from ship to monmart 2 groups Panoramic ALL BACK TO SHIP 12:30  14:00 2 groups Monmarte and 2 groups Panoramoc ALL back to ship 18:30</t>
  </si>
  <si>
    <t>Price per pax</t>
  </si>
  <si>
    <t>Price for all</t>
  </si>
  <si>
    <t>Spent</t>
  </si>
  <si>
    <t>Invoice y/n</t>
  </si>
  <si>
    <t>Notes</t>
  </si>
  <si>
    <t>Tips</t>
  </si>
  <si>
    <t>Water first day</t>
  </si>
  <si>
    <t>Chateau De Vascoeuil</t>
  </si>
  <si>
    <t>Claude Monet House</t>
  </si>
  <si>
    <t>MUSÉE DU DÉBARQUEMENT</t>
  </si>
  <si>
    <t>Etrat</t>
  </si>
  <si>
    <t>Promo train</t>
  </si>
  <si>
    <t>Emergency</t>
  </si>
  <si>
    <t>Eshel</t>
  </si>
  <si>
    <t>Total</t>
  </si>
  <si>
    <t>Dan</t>
  </si>
  <si>
    <t>050-6795880</t>
  </si>
  <si>
    <t>Passport</t>
  </si>
  <si>
    <t>id</t>
  </si>
  <si>
    <t>Promotrain &lt;contact@promotrain.fr&gt; /10:00 10:30, 15:00 15:30</t>
  </si>
  <si>
    <r>
      <rPr>
        <b/>
        <sz val="11"/>
        <color theme="9"/>
        <rFont val="Calibri"/>
        <family val="2"/>
        <scheme val="minor"/>
      </rPr>
      <t>24.6</t>
    </r>
    <r>
      <rPr>
        <sz val="11"/>
        <color theme="9"/>
        <rFont val="Calibri"/>
        <family val="2"/>
        <scheme val="minor"/>
      </rPr>
      <t xml:space="preserve"> - Bus from CDG AP 14:30-17:30 city tour, go to city center hotel </t>
    </r>
    <r>
      <rPr>
        <b/>
        <sz val="11"/>
        <color theme="9"/>
        <rFont val="Calibri"/>
        <family val="2"/>
        <scheme val="minor"/>
      </rPr>
      <t xml:space="preserve"> 25.6 -</t>
    </r>
    <r>
      <rPr>
        <sz val="11"/>
        <color theme="9"/>
        <rFont val="Calibri"/>
        <family val="2"/>
        <scheme val="minor"/>
      </rPr>
      <t xml:space="preserve"> City tour, visit Champs-Élysées, eiffel tower, then go to City hotel. then drive to ship  09:00-17:00</t>
    </r>
  </si>
  <si>
    <t>Oded</t>
  </si>
  <si>
    <t>Marina</t>
  </si>
  <si>
    <t>Miki</t>
  </si>
  <si>
    <t>15:45 - 21:05  (*time changed*)</t>
  </si>
  <si>
    <t>08:00 Pick up from ship to Dorsay 09:30 entrence and stright to  be AP at 12:45</t>
  </si>
  <si>
    <t>Proceed to Auvers-sur-Oise, Continue to Paris to the ship</t>
  </si>
  <si>
    <t>Claude Monet House for dan</t>
  </si>
  <si>
    <t xml:space="preserve">Bayeux Tapestry </t>
  </si>
  <si>
    <r>
      <t>Bus 8:00-18:30 Punt de Huk, Omaha Beach + Lunch at local resturnt 13:30,</t>
    </r>
    <r>
      <rPr>
        <b/>
        <sz val="11"/>
        <color theme="1"/>
        <rFont val="Calibri"/>
        <family val="2"/>
        <scheme val="minor"/>
      </rPr>
      <t xml:space="preserve"> Arromanches  360</t>
    </r>
    <r>
      <rPr>
        <sz val="11"/>
        <color theme="1"/>
        <rFont val="Calibri"/>
        <family val="2"/>
        <scheme val="minor"/>
      </rPr>
      <t xml:space="preserve"> TZ06191*01  order number 70mpax 15:00 70 pax 15:30. 1 GROUP Start driving to Pointe du Hoc
Continue to Omaha Beach
American cemetery and Memorial
Continue to Arromanches
Lunch at 13:30
16:00 Start driving to Bayeux
17:30 Visit Bayeux Tapestry (instead of Arromanches museum)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</si>
</sst>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929292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5"/>
      <color rgb="FF333333"/>
      <name val="Arial"/>
      <family val="2"/>
    </font>
    <font>
      <b/>
      <sz val="11"/>
      <color rgb="FF7030A0"/>
      <name val="Calibri"/>
      <family val="2"/>
      <scheme val="minor"/>
    </font>
    <font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9" borderId="0" applyNumberFormat="0" applyBorder="0" applyAlignment="0" applyProtection="0"/>
  </cellStyleXfs>
  <cellXfs count="6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5" borderId="1" xfId="3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20" fontId="1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1" fillId="5" borderId="1" xfId="3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20" fontId="10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3" fillId="4" borderId="1" xfId="0" applyFont="1" applyFill="1" applyBorder="1"/>
    <xf numFmtId="20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2" applyFont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12" fillId="4" borderId="1" xfId="0" applyFont="1" applyFill="1" applyBorder="1"/>
    <xf numFmtId="14" fontId="9" fillId="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2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3" fillId="7" borderId="1" xfId="1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15" fillId="0" borderId="0" xfId="0" applyFont="1"/>
    <xf numFmtId="0" fontId="0" fillId="3" borderId="0" xfId="0" applyFill="1"/>
    <xf numFmtId="0" fontId="0" fillId="3" borderId="0" xfId="0" applyNumberFormat="1" applyFill="1"/>
    <xf numFmtId="0" fontId="0" fillId="6" borderId="1" xfId="0" applyFill="1" applyBorder="1"/>
    <xf numFmtId="0" fontId="0" fillId="6" borderId="1" xfId="0" applyNumberFormat="1" applyFill="1" applyBorder="1"/>
    <xf numFmtId="0" fontId="16" fillId="0" borderId="1" xfId="0" applyFont="1" applyBorder="1" applyAlignment="1">
      <alignment vertical="center" wrapText="1"/>
    </xf>
    <xf numFmtId="0" fontId="0" fillId="8" borderId="0" xfId="0" applyFill="1"/>
    <xf numFmtId="0" fontId="0" fillId="8" borderId="1" xfId="0" applyNumberFormat="1" applyFill="1" applyBorder="1"/>
    <xf numFmtId="0" fontId="0" fillId="0" borderId="1" xfId="0" applyBorder="1" applyAlignment="1">
      <alignment wrapText="1"/>
    </xf>
    <xf numFmtId="0" fontId="0" fillId="6" borderId="0" xfId="0" applyFill="1"/>
    <xf numFmtId="0" fontId="3" fillId="3" borderId="0" xfId="0" applyFont="1" applyFill="1"/>
    <xf numFmtId="0" fontId="9" fillId="8" borderId="0" xfId="0" applyFont="1" applyFill="1"/>
    <xf numFmtId="0" fontId="0" fillId="6" borderId="1" xfId="0" applyFill="1" applyBorder="1" applyAlignment="1">
      <alignment horizontal="center" vertical="top"/>
    </xf>
    <xf numFmtId="0" fontId="0" fillId="6" borderId="1" xfId="0" applyNumberForma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0" fillId="6" borderId="3" xfId="0" applyFill="1" applyBorder="1" applyAlignment="1">
      <alignment horizontal="center" vertical="top"/>
    </xf>
    <xf numFmtId="0" fontId="0" fillId="6" borderId="3" xfId="0" applyNumberFormat="1" applyFill="1" applyBorder="1" applyAlignment="1">
      <alignment horizontal="center" vertical="top"/>
    </xf>
    <xf numFmtId="0" fontId="0" fillId="0" borderId="3" xfId="0" applyBorder="1"/>
    <xf numFmtId="0" fontId="14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64" fontId="7" fillId="9" borderId="4" xfId="4" applyNumberFormat="1" applyFont="1" applyBorder="1" applyAlignment="1">
      <alignment horizontal="center" vertical="center" wrapText="1"/>
    </xf>
    <xf numFmtId="0" fontId="19" fillId="9" borderId="4" xfId="4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</cellXfs>
  <cellStyles count="5">
    <cellStyle name="40% - Accent4" xfId="1" builtinId="43"/>
    <cellStyle name="60% - Accent3" xfId="4" builtinId="40"/>
    <cellStyle name="Hyperlink" xfId="2" builtinId="8"/>
    <cellStyle name="Normal" xfId="0" builtinId="0"/>
    <cellStyle name="Normal 2" xfId="3" xr:uid="{BF3305D6-4D65-46FC-8CE9-6FF9E814FA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teauvascoeuil@gmail.com%20/%20Chateau%20De%20Vascoeuil%20:%200%20235%20236%20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11" workbookViewId="0">
      <selection activeCell="A12" sqref="A12"/>
    </sheetView>
  </sheetViews>
  <sheetFormatPr defaultRowHeight="15" x14ac:dyDescent="0.25"/>
  <cols>
    <col min="2" max="2" width="15.140625" customWidth="1"/>
    <col min="6" max="6" width="41" customWidth="1"/>
    <col min="7" max="7" width="22.140625" customWidth="1"/>
  </cols>
  <sheetData>
    <row r="1" spans="1:19" x14ac:dyDescent="0.2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1:19" ht="90" x14ac:dyDescent="0.25">
      <c r="A2" s="3" t="s">
        <v>2</v>
      </c>
      <c r="B2" s="4" t="s">
        <v>3</v>
      </c>
      <c r="C2" s="5"/>
      <c r="D2" s="6" t="s">
        <v>4</v>
      </c>
      <c r="E2" s="7" t="s">
        <v>5</v>
      </c>
      <c r="F2" s="61" t="s">
        <v>75</v>
      </c>
      <c r="G2" s="6" t="s">
        <v>6</v>
      </c>
      <c r="H2" s="6" t="s">
        <v>7</v>
      </c>
      <c r="I2" s="9" t="s">
        <v>8</v>
      </c>
      <c r="J2" s="9" t="s">
        <v>9</v>
      </c>
      <c r="K2" s="9" t="s">
        <v>10</v>
      </c>
    </row>
    <row r="3" spans="1:19" ht="31.5" x14ac:dyDescent="0.25">
      <c r="A3" s="10" t="s">
        <v>2</v>
      </c>
      <c r="B3" s="11">
        <v>45468</v>
      </c>
      <c r="C3" s="12"/>
      <c r="D3" s="13" t="s">
        <v>4</v>
      </c>
      <c r="E3" s="14" t="s">
        <v>11</v>
      </c>
      <c r="F3" s="13" t="s">
        <v>12</v>
      </c>
      <c r="G3" s="8"/>
      <c r="H3" s="13"/>
      <c r="I3" s="15" t="s">
        <v>8</v>
      </c>
      <c r="J3" s="15" t="s">
        <v>13</v>
      </c>
      <c r="K3" s="15" t="s">
        <v>14</v>
      </c>
      <c r="S3" s="65"/>
    </row>
    <row r="4" spans="1:19" ht="31.5" x14ac:dyDescent="0.25">
      <c r="A4" s="10" t="s">
        <v>2</v>
      </c>
      <c r="B4" s="11">
        <v>45468</v>
      </c>
      <c r="C4" s="12"/>
      <c r="D4" s="13" t="s">
        <v>4</v>
      </c>
      <c r="E4" s="14" t="s">
        <v>15</v>
      </c>
      <c r="F4" s="13" t="s">
        <v>12</v>
      </c>
      <c r="G4" s="16"/>
      <c r="H4" s="13"/>
      <c r="I4" s="15" t="s">
        <v>8</v>
      </c>
      <c r="J4" s="15" t="s">
        <v>13</v>
      </c>
      <c r="K4" s="15" t="s">
        <v>14</v>
      </c>
      <c r="S4" s="65"/>
    </row>
    <row r="5" spans="1:19" ht="31.5" x14ac:dyDescent="0.25">
      <c r="A5" s="10" t="s">
        <v>2</v>
      </c>
      <c r="B5" s="11">
        <v>45468</v>
      </c>
      <c r="C5" s="12"/>
      <c r="D5" s="13" t="s">
        <v>4</v>
      </c>
      <c r="E5" s="14" t="s">
        <v>16</v>
      </c>
      <c r="F5" s="13" t="s">
        <v>81</v>
      </c>
      <c r="G5" s="8"/>
      <c r="H5" s="13"/>
      <c r="I5" s="15" t="s">
        <v>8</v>
      </c>
      <c r="J5" s="15" t="s">
        <v>17</v>
      </c>
      <c r="K5" s="15" t="s">
        <v>18</v>
      </c>
    </row>
    <row r="6" spans="1:19" ht="150" x14ac:dyDescent="0.25">
      <c r="A6" s="17" t="s">
        <v>19</v>
      </c>
      <c r="B6" s="18">
        <v>45469</v>
      </c>
      <c r="C6" s="19" t="s">
        <v>20</v>
      </c>
      <c r="D6" s="20" t="s">
        <v>21</v>
      </c>
      <c r="E6" s="21" t="s">
        <v>22</v>
      </c>
      <c r="F6" s="20" t="s">
        <v>23</v>
      </c>
      <c r="G6" s="41" t="s">
        <v>48</v>
      </c>
      <c r="H6" s="22"/>
      <c r="I6" s="23"/>
      <c r="J6" s="23"/>
      <c r="K6" s="24"/>
    </row>
    <row r="7" spans="1:19" ht="210" x14ac:dyDescent="0.25">
      <c r="A7" s="10" t="s">
        <v>24</v>
      </c>
      <c r="B7" s="11">
        <v>45470</v>
      </c>
      <c r="C7" s="13" t="s">
        <v>25</v>
      </c>
      <c r="D7" s="25"/>
      <c r="E7" s="14" t="s">
        <v>22</v>
      </c>
      <c r="F7" s="13" t="s">
        <v>84</v>
      </c>
      <c r="G7" s="13" t="s">
        <v>47</v>
      </c>
      <c r="H7" s="26"/>
      <c r="I7" s="42"/>
      <c r="J7" s="16"/>
      <c r="K7" s="27"/>
    </row>
    <row r="8" spans="1:19" ht="195" x14ac:dyDescent="0.25">
      <c r="A8" s="17" t="s">
        <v>26</v>
      </c>
      <c r="B8" s="18">
        <v>45471</v>
      </c>
      <c r="C8" s="28" t="s">
        <v>27</v>
      </c>
      <c r="D8" s="29"/>
      <c r="E8" s="21" t="s">
        <v>22</v>
      </c>
      <c r="F8" s="20" t="s">
        <v>28</v>
      </c>
      <c r="G8" s="20" t="s">
        <v>29</v>
      </c>
      <c r="H8" s="30"/>
      <c r="I8" s="23"/>
      <c r="J8" s="23"/>
      <c r="K8" s="24"/>
    </row>
    <row r="9" spans="1:19" ht="30" x14ac:dyDescent="0.25">
      <c r="A9" s="10" t="s">
        <v>30</v>
      </c>
      <c r="B9" s="11">
        <v>45472</v>
      </c>
      <c r="C9" s="13" t="s">
        <v>31</v>
      </c>
      <c r="D9" s="31" t="s">
        <v>32</v>
      </c>
      <c r="E9" s="14" t="s">
        <v>22</v>
      </c>
      <c r="F9" s="32" t="s">
        <v>33</v>
      </c>
      <c r="G9" s="33"/>
      <c r="H9" s="33"/>
      <c r="I9" s="33"/>
      <c r="J9" s="27"/>
      <c r="K9" s="27"/>
    </row>
    <row r="10" spans="1:19" ht="135" x14ac:dyDescent="0.25">
      <c r="A10" s="17" t="s">
        <v>34</v>
      </c>
      <c r="B10" s="34">
        <v>45473</v>
      </c>
      <c r="C10" s="28" t="s">
        <v>35</v>
      </c>
      <c r="D10" s="35" t="s">
        <v>36</v>
      </c>
      <c r="E10" s="21" t="s">
        <v>22</v>
      </c>
      <c r="F10" s="20" t="s">
        <v>49</v>
      </c>
      <c r="G10" s="20" t="s">
        <v>37</v>
      </c>
      <c r="H10" s="36"/>
      <c r="I10" s="24"/>
      <c r="J10" s="24"/>
      <c r="K10" s="24"/>
    </row>
    <row r="11" spans="1:19" ht="135" x14ac:dyDescent="0.25">
      <c r="A11" s="10" t="s">
        <v>38</v>
      </c>
      <c r="B11" s="11">
        <v>45474</v>
      </c>
      <c r="C11" s="37" t="s">
        <v>39</v>
      </c>
      <c r="D11" s="25"/>
      <c r="E11" s="14" t="s">
        <v>22</v>
      </c>
      <c r="F11" s="13" t="s">
        <v>54</v>
      </c>
      <c r="G11" s="20" t="s">
        <v>74</v>
      </c>
      <c r="H11" s="32"/>
      <c r="I11" s="16"/>
      <c r="J11" s="16"/>
      <c r="K11" s="27"/>
    </row>
    <row r="12" spans="1:19" ht="31.5" x14ac:dyDescent="0.25">
      <c r="A12" s="17" t="s">
        <v>2</v>
      </c>
      <c r="B12" s="18">
        <v>45475</v>
      </c>
      <c r="C12" s="38" t="s">
        <v>40</v>
      </c>
      <c r="D12" s="39"/>
      <c r="E12" s="7" t="s">
        <v>5</v>
      </c>
      <c r="F12" s="20" t="s">
        <v>52</v>
      </c>
      <c r="H12" s="23"/>
      <c r="I12" s="40" t="s">
        <v>8</v>
      </c>
      <c r="J12" s="40" t="s">
        <v>41</v>
      </c>
      <c r="K12" s="40" t="s">
        <v>42</v>
      </c>
    </row>
    <row r="13" spans="1:19" ht="75" x14ac:dyDescent="0.25">
      <c r="A13" s="17" t="s">
        <v>19</v>
      </c>
      <c r="B13" s="18">
        <v>45475</v>
      </c>
      <c r="C13" s="38" t="s">
        <v>40</v>
      </c>
      <c r="D13" s="39"/>
      <c r="E13" s="14" t="s">
        <v>50</v>
      </c>
      <c r="F13" s="20" t="s">
        <v>80</v>
      </c>
      <c r="G13" s="13"/>
      <c r="H13" s="23"/>
      <c r="I13" s="40" t="s">
        <v>8</v>
      </c>
      <c r="J13" s="63" t="s">
        <v>43</v>
      </c>
      <c r="K13" s="64" t="s">
        <v>79</v>
      </c>
    </row>
    <row r="14" spans="1:19" ht="31.5" x14ac:dyDescent="0.25">
      <c r="A14" s="17" t="s">
        <v>44</v>
      </c>
      <c r="B14" s="18">
        <v>45475</v>
      </c>
      <c r="C14" s="38" t="s">
        <v>40</v>
      </c>
      <c r="D14" s="39"/>
      <c r="E14" s="14" t="s">
        <v>51</v>
      </c>
      <c r="F14" s="20" t="s">
        <v>53</v>
      </c>
      <c r="G14" s="20"/>
      <c r="H14" s="23"/>
      <c r="I14" s="40" t="s">
        <v>8</v>
      </c>
      <c r="J14" s="40" t="s">
        <v>45</v>
      </c>
      <c r="K14" s="40" t="s">
        <v>46</v>
      </c>
    </row>
  </sheetData>
  <hyperlinks>
    <hyperlink ref="G10" r:id="rId1" xr:uid="{7B6D3D00-9379-4520-BC2A-C1D235F793C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443C-7AFF-467F-858C-D5E97C3155CB}">
  <dimension ref="D7:K25"/>
  <sheetViews>
    <sheetView topLeftCell="B1" workbookViewId="0">
      <selection activeCell="E14" sqref="E14"/>
    </sheetView>
  </sheetViews>
  <sheetFormatPr defaultRowHeight="15" x14ac:dyDescent="0.25"/>
  <cols>
    <col min="4" max="4" width="13.42578125" customWidth="1"/>
    <col min="5" max="5" width="10" bestFit="1" customWidth="1"/>
  </cols>
  <sheetData>
    <row r="7" spans="4:11" ht="18.75" x14ac:dyDescent="0.25">
      <c r="D7" s="62">
        <v>303379</v>
      </c>
      <c r="E7" s="44">
        <v>31</v>
      </c>
      <c r="F7" s="44" t="s">
        <v>55</v>
      </c>
      <c r="G7" s="44" t="s">
        <v>56</v>
      </c>
      <c r="H7" s="44" t="s">
        <v>57</v>
      </c>
      <c r="I7" s="44"/>
      <c r="J7" s="45" t="s">
        <v>58</v>
      </c>
      <c r="K7" s="45" t="s">
        <v>59</v>
      </c>
    </row>
    <row r="8" spans="4:11" x14ac:dyDescent="0.25">
      <c r="D8" s="23" t="s">
        <v>60</v>
      </c>
      <c r="E8" s="23"/>
      <c r="F8" s="23"/>
      <c r="G8" s="23">
        <v>340</v>
      </c>
      <c r="H8" s="23"/>
      <c r="I8" s="46"/>
      <c r="J8" s="47"/>
      <c r="K8" s="47"/>
    </row>
    <row r="9" spans="4:11" x14ac:dyDescent="0.25">
      <c r="D9" s="23" t="s">
        <v>61</v>
      </c>
      <c r="E9" s="23">
        <f>E7</f>
        <v>31</v>
      </c>
      <c r="F9" s="23">
        <v>2</v>
      </c>
      <c r="G9" s="23">
        <f>F9*E9</f>
        <v>62</v>
      </c>
      <c r="H9" s="23"/>
      <c r="I9" s="46"/>
      <c r="J9" s="47"/>
      <c r="K9" s="47"/>
    </row>
    <row r="10" spans="4:11" ht="60" x14ac:dyDescent="0.25">
      <c r="D10" s="48" t="s">
        <v>62</v>
      </c>
      <c r="E10" s="23">
        <f>E7</f>
        <v>31</v>
      </c>
      <c r="F10" s="23">
        <v>10</v>
      </c>
      <c r="G10" s="23">
        <f t="shared" ref="G10:G16" si="0">F10*E10</f>
        <v>310</v>
      </c>
      <c r="H10" s="23"/>
      <c r="I10" s="46"/>
      <c r="J10" s="47"/>
      <c r="K10" s="47"/>
    </row>
    <row r="11" spans="4:11" ht="45" x14ac:dyDescent="0.25">
      <c r="D11" s="48" t="s">
        <v>63</v>
      </c>
      <c r="E11" s="23">
        <v>31</v>
      </c>
      <c r="F11" s="23">
        <v>10</v>
      </c>
      <c r="G11" s="23">
        <f t="shared" si="0"/>
        <v>310</v>
      </c>
      <c r="H11" s="23"/>
      <c r="I11" s="46"/>
      <c r="J11" s="47"/>
      <c r="K11" s="47"/>
    </row>
    <row r="12" spans="4:11" ht="45" x14ac:dyDescent="0.25">
      <c r="D12" s="48" t="s">
        <v>64</v>
      </c>
      <c r="E12" s="23">
        <f>E7</f>
        <v>31</v>
      </c>
      <c r="F12" s="23">
        <v>9.1999999999999993</v>
      </c>
      <c r="G12" s="23">
        <f t="shared" si="0"/>
        <v>285.2</v>
      </c>
      <c r="H12" s="23"/>
      <c r="I12" s="46"/>
      <c r="J12" s="47"/>
      <c r="K12" s="47"/>
    </row>
    <row r="13" spans="4:11" x14ac:dyDescent="0.25">
      <c r="D13" s="48"/>
      <c r="E13" s="23">
        <f>E7</f>
        <v>31</v>
      </c>
      <c r="F13" s="23"/>
      <c r="G13" s="23">
        <f t="shared" si="0"/>
        <v>0</v>
      </c>
      <c r="H13" s="23"/>
      <c r="I13" s="46"/>
      <c r="J13" s="47"/>
      <c r="K13" s="47"/>
    </row>
    <row r="14" spans="4:11" x14ac:dyDescent="0.25">
      <c r="D14" s="48" t="s">
        <v>65</v>
      </c>
      <c r="E14" s="23">
        <f>E7</f>
        <v>31</v>
      </c>
      <c r="F14" s="23">
        <v>8</v>
      </c>
      <c r="G14" s="23">
        <f t="shared" si="0"/>
        <v>248</v>
      </c>
      <c r="H14" s="23"/>
      <c r="I14" s="46"/>
      <c r="J14" s="47"/>
      <c r="K14" s="47"/>
    </row>
    <row r="15" spans="4:11" x14ac:dyDescent="0.25">
      <c r="D15" s="48" t="s">
        <v>66</v>
      </c>
      <c r="E15" s="23">
        <f>E7</f>
        <v>31</v>
      </c>
      <c r="F15" s="23">
        <v>7</v>
      </c>
      <c r="G15" s="23">
        <f t="shared" si="0"/>
        <v>217</v>
      </c>
      <c r="H15" s="23"/>
      <c r="I15" s="46"/>
      <c r="J15" s="47"/>
      <c r="K15" s="23"/>
    </row>
    <row r="16" spans="4:11" ht="45" x14ac:dyDescent="0.25">
      <c r="D16" s="51" t="s">
        <v>82</v>
      </c>
      <c r="E16" s="23">
        <v>29</v>
      </c>
      <c r="F16" s="23">
        <v>10</v>
      </c>
      <c r="G16" s="23">
        <f t="shared" si="0"/>
        <v>290</v>
      </c>
      <c r="H16" s="23"/>
      <c r="I16" s="46"/>
      <c r="J16" s="47"/>
      <c r="K16" s="23"/>
    </row>
    <row r="17" spans="4:11" x14ac:dyDescent="0.25">
      <c r="D17" s="23" t="s">
        <v>67</v>
      </c>
      <c r="E17" s="23"/>
      <c r="F17" s="23"/>
      <c r="G17" s="23">
        <v>200</v>
      </c>
      <c r="H17" s="23"/>
      <c r="I17" s="46"/>
      <c r="J17" s="47"/>
      <c r="K17" s="23"/>
    </row>
    <row r="18" spans="4:11" x14ac:dyDescent="0.25">
      <c r="D18" s="44"/>
      <c r="E18" s="44"/>
      <c r="F18" s="44"/>
      <c r="G18" s="44">
        <f>SUM(G8:G17)</f>
        <v>2262.1999999999998</v>
      </c>
      <c r="H18" s="44">
        <f>SUM(H8:H17)</f>
        <v>0</v>
      </c>
      <c r="I18" s="49"/>
      <c r="J18" s="50"/>
      <c r="K18" s="51"/>
    </row>
    <row r="19" spans="4:11" x14ac:dyDescent="0.25">
      <c r="I19" s="52"/>
      <c r="J19" s="47"/>
      <c r="K19" s="23"/>
    </row>
    <row r="20" spans="4:11" x14ac:dyDescent="0.25">
      <c r="D20" s="53" t="s">
        <v>68</v>
      </c>
      <c r="E20" s="44">
        <f>196*0.92</f>
        <v>180.32000000000002</v>
      </c>
      <c r="F20" s="44">
        <v>8</v>
      </c>
      <c r="G20" s="44">
        <f>E20*F20</f>
        <v>1442.5600000000002</v>
      </c>
      <c r="H20" s="44"/>
      <c r="I20" s="44"/>
      <c r="J20" s="45"/>
      <c r="K20" s="44"/>
    </row>
    <row r="21" spans="4:11" x14ac:dyDescent="0.25">
      <c r="H21" s="23"/>
      <c r="I21" s="46"/>
      <c r="J21" s="47"/>
      <c r="K21" s="23"/>
    </row>
    <row r="22" spans="4:11" x14ac:dyDescent="0.25">
      <c r="F22" s="54" t="s">
        <v>69</v>
      </c>
      <c r="G22" s="54">
        <f>G20+G18</f>
        <v>3704.76</v>
      </c>
      <c r="H22" s="23"/>
      <c r="I22" s="55"/>
      <c r="J22" s="56"/>
      <c r="K22" s="23"/>
    </row>
    <row r="23" spans="4:11" x14ac:dyDescent="0.25">
      <c r="D23" t="s">
        <v>76</v>
      </c>
      <c r="E23" s="57">
        <v>543450630</v>
      </c>
      <c r="I23" s="58"/>
      <c r="J23" s="59"/>
      <c r="K23" s="60"/>
    </row>
    <row r="24" spans="4:11" x14ac:dyDescent="0.25">
      <c r="D24" t="s">
        <v>72</v>
      </c>
      <c r="E24">
        <v>39025698</v>
      </c>
    </row>
    <row r="25" spans="4:11" x14ac:dyDescent="0.25">
      <c r="D25" t="s">
        <v>73</v>
      </c>
      <c r="E25">
        <v>56204894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26BF0-D578-4FF7-A9F6-227823611584}">
  <dimension ref="D7:K25"/>
  <sheetViews>
    <sheetView workbookViewId="0">
      <selection activeCell="C13" sqref="C13"/>
    </sheetView>
  </sheetViews>
  <sheetFormatPr defaultRowHeight="15" x14ac:dyDescent="0.25"/>
  <cols>
    <col min="4" max="4" width="12.140625" customWidth="1"/>
    <col min="5" max="5" width="10" bestFit="1" customWidth="1"/>
  </cols>
  <sheetData>
    <row r="7" spans="4:11" ht="18.75" x14ac:dyDescent="0.25">
      <c r="D7" s="62">
        <v>304791</v>
      </c>
      <c r="E7" s="44">
        <v>23</v>
      </c>
      <c r="F7" s="44" t="s">
        <v>55</v>
      </c>
      <c r="G7" s="44" t="s">
        <v>56</v>
      </c>
      <c r="H7" s="44" t="s">
        <v>57</v>
      </c>
      <c r="I7" s="44"/>
      <c r="J7" s="45" t="s">
        <v>58</v>
      </c>
      <c r="K7" s="45" t="s">
        <v>59</v>
      </c>
    </row>
    <row r="8" spans="4:11" x14ac:dyDescent="0.25">
      <c r="D8" s="23" t="s">
        <v>60</v>
      </c>
      <c r="E8" s="23"/>
      <c r="F8" s="23"/>
      <c r="G8" s="23">
        <v>340</v>
      </c>
      <c r="H8" s="23"/>
      <c r="I8" s="46"/>
      <c r="J8" s="47"/>
      <c r="K8" s="47"/>
    </row>
    <row r="9" spans="4:11" x14ac:dyDescent="0.25">
      <c r="D9" s="23" t="s">
        <v>61</v>
      </c>
      <c r="E9" s="23">
        <f>E7</f>
        <v>23</v>
      </c>
      <c r="F9" s="23">
        <v>2</v>
      </c>
      <c r="G9" s="23">
        <f>F9*E9</f>
        <v>46</v>
      </c>
      <c r="H9" s="23"/>
      <c r="I9" s="46"/>
      <c r="J9" s="47"/>
      <c r="K9" s="47"/>
    </row>
    <row r="10" spans="4:11" ht="60" x14ac:dyDescent="0.25">
      <c r="D10" s="48" t="s">
        <v>62</v>
      </c>
      <c r="E10" s="23">
        <f>E7</f>
        <v>23</v>
      </c>
      <c r="F10" s="23">
        <v>10</v>
      </c>
      <c r="G10" s="23">
        <f t="shared" ref="G10:G16" si="0">F10*E10</f>
        <v>230</v>
      </c>
      <c r="H10" s="23"/>
      <c r="I10" s="46"/>
      <c r="J10" s="47"/>
      <c r="K10" s="47"/>
    </row>
    <row r="11" spans="4:11" ht="45" x14ac:dyDescent="0.25">
      <c r="D11" s="48" t="s">
        <v>63</v>
      </c>
      <c r="E11" s="23">
        <v>23</v>
      </c>
      <c r="F11" s="23">
        <v>10</v>
      </c>
      <c r="G11" s="23">
        <f t="shared" si="0"/>
        <v>230</v>
      </c>
      <c r="H11" s="23"/>
      <c r="I11" s="46"/>
      <c r="J11" s="47"/>
      <c r="K11" s="47"/>
    </row>
    <row r="12" spans="4:11" ht="30" x14ac:dyDescent="0.25">
      <c r="D12" s="48" t="s">
        <v>83</v>
      </c>
      <c r="E12" s="23">
        <f>E7</f>
        <v>23</v>
      </c>
      <c r="F12" s="23">
        <v>8</v>
      </c>
      <c r="G12" s="23">
        <f t="shared" si="0"/>
        <v>184</v>
      </c>
      <c r="H12" s="23"/>
      <c r="I12" s="46"/>
      <c r="J12" s="47"/>
      <c r="K12" s="47"/>
    </row>
    <row r="13" spans="4:11" x14ac:dyDescent="0.25">
      <c r="D13" s="48"/>
      <c r="E13" s="23">
        <f>E7</f>
        <v>23</v>
      </c>
      <c r="F13" s="23"/>
      <c r="G13" s="23">
        <f t="shared" si="0"/>
        <v>0</v>
      </c>
      <c r="H13" s="23"/>
      <c r="I13" s="46"/>
      <c r="J13" s="47"/>
      <c r="K13" s="47"/>
    </row>
    <row r="14" spans="4:11" x14ac:dyDescent="0.25">
      <c r="D14" s="48" t="s">
        <v>65</v>
      </c>
      <c r="E14" s="23">
        <f>E7</f>
        <v>23</v>
      </c>
      <c r="F14" s="23">
        <v>8</v>
      </c>
      <c r="G14" s="23">
        <f t="shared" si="0"/>
        <v>184</v>
      </c>
      <c r="H14" s="23"/>
      <c r="I14" s="46"/>
      <c r="J14" s="47"/>
      <c r="K14" s="47"/>
    </row>
    <row r="15" spans="4:11" x14ac:dyDescent="0.25">
      <c r="D15" s="48" t="s">
        <v>66</v>
      </c>
      <c r="E15" s="23">
        <f>E7</f>
        <v>23</v>
      </c>
      <c r="F15" s="23">
        <v>7</v>
      </c>
      <c r="G15" s="23">
        <f t="shared" si="0"/>
        <v>161</v>
      </c>
      <c r="H15" s="23"/>
      <c r="I15" s="46"/>
      <c r="J15" s="47"/>
      <c r="K15" s="23"/>
    </row>
    <row r="16" spans="4:11" x14ac:dyDescent="0.25">
      <c r="D16" s="23"/>
      <c r="E16" s="23">
        <f>E7</f>
        <v>23</v>
      </c>
      <c r="F16" s="23"/>
      <c r="G16" s="23">
        <f t="shared" si="0"/>
        <v>0</v>
      </c>
      <c r="H16" s="23"/>
      <c r="I16" s="46"/>
      <c r="J16" s="47"/>
      <c r="K16" s="23"/>
    </row>
    <row r="17" spans="4:11" x14ac:dyDescent="0.25">
      <c r="D17" s="23" t="s">
        <v>67</v>
      </c>
      <c r="E17" s="23"/>
      <c r="F17" s="23"/>
      <c r="G17" s="23">
        <v>200</v>
      </c>
      <c r="H17" s="23"/>
      <c r="I17" s="46"/>
      <c r="J17" s="47"/>
      <c r="K17" s="23"/>
    </row>
    <row r="18" spans="4:11" x14ac:dyDescent="0.25">
      <c r="D18" s="44"/>
      <c r="E18" s="44"/>
      <c r="F18" s="44"/>
      <c r="G18" s="44">
        <f>SUM(G8:G17)</f>
        <v>1575</v>
      </c>
      <c r="H18" s="44">
        <f>SUM(H8:H17)</f>
        <v>0</v>
      </c>
      <c r="I18" s="49"/>
      <c r="J18" s="50"/>
      <c r="K18" s="51"/>
    </row>
    <row r="19" spans="4:11" x14ac:dyDescent="0.25">
      <c r="I19" s="52"/>
      <c r="J19" s="47"/>
      <c r="K19" s="23"/>
    </row>
    <row r="20" spans="4:11" x14ac:dyDescent="0.25">
      <c r="D20" s="53" t="s">
        <v>68</v>
      </c>
      <c r="E20" s="44">
        <f>196*0.92</f>
        <v>180.32000000000002</v>
      </c>
      <c r="F20" s="44">
        <v>8</v>
      </c>
      <c r="G20" s="44">
        <f>E20*F20</f>
        <v>1442.5600000000002</v>
      </c>
      <c r="H20" s="44"/>
      <c r="I20" s="44"/>
      <c r="J20" s="45"/>
      <c r="K20" s="44"/>
    </row>
    <row r="21" spans="4:11" x14ac:dyDescent="0.25">
      <c r="H21" s="23"/>
      <c r="I21" s="46"/>
      <c r="J21" s="47"/>
      <c r="K21" s="23"/>
    </row>
    <row r="22" spans="4:11" x14ac:dyDescent="0.25">
      <c r="F22" s="54" t="s">
        <v>69</v>
      </c>
      <c r="G22" s="54">
        <f>G20+G18</f>
        <v>3017.5600000000004</v>
      </c>
      <c r="H22" s="23"/>
      <c r="I22" s="55"/>
      <c r="J22" s="56"/>
      <c r="K22" s="23"/>
    </row>
    <row r="23" spans="4:11" x14ac:dyDescent="0.25">
      <c r="D23" t="s">
        <v>77</v>
      </c>
      <c r="E23" s="57">
        <v>544613437</v>
      </c>
      <c r="I23" s="58"/>
      <c r="J23" s="59"/>
      <c r="K23" s="60"/>
    </row>
    <row r="24" spans="4:11" x14ac:dyDescent="0.25">
      <c r="D24" t="s">
        <v>72</v>
      </c>
      <c r="E24">
        <v>34970820</v>
      </c>
    </row>
    <row r="25" spans="4:11" x14ac:dyDescent="0.25">
      <c r="D25" t="s">
        <v>73</v>
      </c>
      <c r="E25">
        <v>310740444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C235-DB80-40F2-87CF-316FA91E8ACF}">
  <dimension ref="D8:K26"/>
  <sheetViews>
    <sheetView topLeftCell="C9" workbookViewId="0">
      <selection activeCell="D8" sqref="D8:K26"/>
    </sheetView>
  </sheetViews>
  <sheetFormatPr defaultRowHeight="15" x14ac:dyDescent="0.25"/>
  <cols>
    <col min="4" max="4" width="12.28515625" customWidth="1"/>
    <col min="5" max="5" width="10" bestFit="1" customWidth="1"/>
  </cols>
  <sheetData>
    <row r="8" spans="4:11" ht="18.75" x14ac:dyDescent="0.25">
      <c r="D8" s="62">
        <v>303709</v>
      </c>
      <c r="E8" s="44">
        <v>25</v>
      </c>
      <c r="F8" s="44" t="s">
        <v>55</v>
      </c>
      <c r="G8" s="44" t="s">
        <v>56</v>
      </c>
      <c r="H8" s="44" t="s">
        <v>57</v>
      </c>
      <c r="I8" s="44"/>
      <c r="J8" s="45" t="s">
        <v>58</v>
      </c>
      <c r="K8" s="45" t="s">
        <v>59</v>
      </c>
    </row>
    <row r="9" spans="4:11" x14ac:dyDescent="0.25">
      <c r="D9" s="23" t="s">
        <v>60</v>
      </c>
      <c r="E9" s="23"/>
      <c r="F9" s="23"/>
      <c r="G9" s="23">
        <v>340</v>
      </c>
      <c r="H9" s="23"/>
      <c r="I9" s="46"/>
      <c r="J9" s="47"/>
      <c r="K9" s="47"/>
    </row>
    <row r="10" spans="4:11" x14ac:dyDescent="0.25">
      <c r="D10" s="23" t="s">
        <v>61</v>
      </c>
      <c r="E10" s="23">
        <f>E8</f>
        <v>25</v>
      </c>
      <c r="F10" s="23">
        <v>2</v>
      </c>
      <c r="G10" s="23">
        <f>F10*E10</f>
        <v>50</v>
      </c>
      <c r="H10" s="23"/>
      <c r="I10" s="46"/>
      <c r="J10" s="47"/>
      <c r="K10" s="47"/>
    </row>
    <row r="11" spans="4:11" ht="60" x14ac:dyDescent="0.25">
      <c r="D11" s="48" t="s">
        <v>62</v>
      </c>
      <c r="E11" s="23">
        <f>E8</f>
        <v>25</v>
      </c>
      <c r="F11" s="23">
        <v>10</v>
      </c>
      <c r="G11" s="23">
        <f t="shared" ref="G11:G17" si="0">F11*E11</f>
        <v>250</v>
      </c>
      <c r="H11" s="23"/>
      <c r="I11" s="46"/>
      <c r="J11" s="47"/>
      <c r="K11" s="47"/>
    </row>
    <row r="12" spans="4:11" ht="45" x14ac:dyDescent="0.25">
      <c r="D12" s="48" t="s">
        <v>63</v>
      </c>
      <c r="E12" s="23">
        <v>36</v>
      </c>
      <c r="F12" s="23"/>
      <c r="G12" s="23">
        <f t="shared" si="0"/>
        <v>0</v>
      </c>
      <c r="H12" s="23"/>
      <c r="I12" s="46"/>
      <c r="J12" s="47"/>
      <c r="K12" s="47"/>
    </row>
    <row r="13" spans="4:11" ht="45" x14ac:dyDescent="0.25">
      <c r="D13" s="48" t="s">
        <v>64</v>
      </c>
      <c r="E13" s="23">
        <f>E8</f>
        <v>25</v>
      </c>
      <c r="F13" s="23">
        <v>9.1999999999999993</v>
      </c>
      <c r="G13" s="23">
        <f t="shared" si="0"/>
        <v>229.99999999999997</v>
      </c>
      <c r="H13" s="23"/>
      <c r="I13" s="46"/>
      <c r="J13" s="47"/>
      <c r="K13" s="47"/>
    </row>
    <row r="14" spans="4:11" x14ac:dyDescent="0.25">
      <c r="D14" s="48"/>
      <c r="E14" s="23">
        <f>E8</f>
        <v>25</v>
      </c>
      <c r="F14" s="23"/>
      <c r="G14" s="23">
        <f t="shared" si="0"/>
        <v>0</v>
      </c>
      <c r="H14" s="23"/>
      <c r="I14" s="46"/>
      <c r="J14" s="47"/>
      <c r="K14" s="47"/>
    </row>
    <row r="15" spans="4:11" x14ac:dyDescent="0.25">
      <c r="D15" s="48" t="s">
        <v>65</v>
      </c>
      <c r="E15" s="23">
        <f>E8</f>
        <v>25</v>
      </c>
      <c r="F15" s="23">
        <v>8</v>
      </c>
      <c r="G15" s="23">
        <f t="shared" si="0"/>
        <v>200</v>
      </c>
      <c r="H15" s="23"/>
      <c r="I15" s="46"/>
      <c r="J15" s="47"/>
      <c r="K15" s="47"/>
    </row>
    <row r="16" spans="4:11" ht="30" x14ac:dyDescent="0.25">
      <c r="D16" s="48" t="s">
        <v>66</v>
      </c>
      <c r="E16" s="23">
        <f>E8</f>
        <v>25</v>
      </c>
      <c r="F16" s="23">
        <v>7</v>
      </c>
      <c r="G16" s="23">
        <f t="shared" si="0"/>
        <v>175</v>
      </c>
      <c r="H16" s="23"/>
      <c r="I16" s="46"/>
      <c r="J16" s="47"/>
      <c r="K16" s="23"/>
    </row>
    <row r="17" spans="4:11" x14ac:dyDescent="0.25">
      <c r="D17" s="23"/>
      <c r="E17" s="23">
        <f>E8</f>
        <v>25</v>
      </c>
      <c r="F17" s="23"/>
      <c r="G17" s="23">
        <f t="shared" si="0"/>
        <v>0</v>
      </c>
      <c r="H17" s="23"/>
      <c r="I17" s="46"/>
      <c r="J17" s="47"/>
      <c r="K17" s="23"/>
    </row>
    <row r="18" spans="4:11" x14ac:dyDescent="0.25">
      <c r="D18" s="23" t="s">
        <v>67</v>
      </c>
      <c r="E18" s="23"/>
      <c r="F18" s="23"/>
      <c r="G18" s="23">
        <v>200</v>
      </c>
      <c r="H18" s="23"/>
      <c r="I18" s="46"/>
      <c r="J18" s="47"/>
      <c r="K18" s="23"/>
    </row>
    <row r="19" spans="4:11" x14ac:dyDescent="0.25">
      <c r="D19" s="44"/>
      <c r="E19" s="44"/>
      <c r="F19" s="44"/>
      <c r="G19" s="44">
        <f>SUM(G9:G18)</f>
        <v>1445</v>
      </c>
      <c r="H19" s="44">
        <f>SUM(H9:H18)</f>
        <v>0</v>
      </c>
      <c r="I19" s="49"/>
      <c r="J19" s="50"/>
      <c r="K19" s="51"/>
    </row>
    <row r="20" spans="4:11" x14ac:dyDescent="0.25">
      <c r="I20" s="52"/>
      <c r="J20" s="47"/>
      <c r="K20" s="23"/>
    </row>
    <row r="21" spans="4:11" x14ac:dyDescent="0.25">
      <c r="D21" s="53" t="s">
        <v>68</v>
      </c>
      <c r="E21" s="44">
        <f>196*0.92</f>
        <v>180.32000000000002</v>
      </c>
      <c r="F21" s="44">
        <v>8</v>
      </c>
      <c r="G21" s="44">
        <f>E21*F21</f>
        <v>1442.5600000000002</v>
      </c>
      <c r="H21" s="44"/>
      <c r="I21" s="44"/>
      <c r="J21" s="45"/>
      <c r="K21" s="44"/>
    </row>
    <row r="22" spans="4:11" x14ac:dyDescent="0.25">
      <c r="H22" s="23"/>
      <c r="I22" s="46"/>
      <c r="J22" s="47"/>
      <c r="K22" s="23"/>
    </row>
    <row r="23" spans="4:11" x14ac:dyDescent="0.25">
      <c r="F23" s="54" t="s">
        <v>69</v>
      </c>
      <c r="G23" s="54">
        <f>G21+G19</f>
        <v>2887.5600000000004</v>
      </c>
      <c r="H23" s="23"/>
      <c r="I23" s="55"/>
      <c r="J23" s="56"/>
      <c r="K23" s="23"/>
    </row>
    <row r="24" spans="4:11" x14ac:dyDescent="0.25">
      <c r="D24" t="s">
        <v>78</v>
      </c>
      <c r="E24" s="57">
        <v>505487195</v>
      </c>
      <c r="I24" s="58"/>
      <c r="J24" s="59"/>
      <c r="K24" s="60"/>
    </row>
    <row r="25" spans="4:11" x14ac:dyDescent="0.25">
      <c r="D25" t="s">
        <v>72</v>
      </c>
      <c r="E25">
        <v>39024345</v>
      </c>
    </row>
    <row r="26" spans="4:11" x14ac:dyDescent="0.25">
      <c r="D26" t="s">
        <v>73</v>
      </c>
      <c r="E26">
        <v>55121040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FF55-5894-438F-BD50-0D6CAE3DC91E}">
  <dimension ref="B7:I25"/>
  <sheetViews>
    <sheetView topLeftCell="A9" workbookViewId="0">
      <selection activeCell="B7" sqref="B7:I25"/>
    </sheetView>
  </sheetViews>
  <sheetFormatPr defaultRowHeight="15" x14ac:dyDescent="0.25"/>
  <cols>
    <col min="2" max="2" width="18.85546875" customWidth="1"/>
    <col min="3" max="3" width="15.28515625" customWidth="1"/>
  </cols>
  <sheetData>
    <row r="7" spans="2:9" ht="18.75" x14ac:dyDescent="0.25">
      <c r="B7" s="62">
        <v>303709</v>
      </c>
      <c r="C7" s="44">
        <v>25</v>
      </c>
      <c r="D7" s="44" t="s">
        <v>55</v>
      </c>
      <c r="E7" s="44" t="s">
        <v>56</v>
      </c>
      <c r="F7" s="44" t="s">
        <v>57</v>
      </c>
      <c r="G7" s="44"/>
      <c r="H7" s="45" t="s">
        <v>58</v>
      </c>
      <c r="I7" s="45" t="s">
        <v>59</v>
      </c>
    </row>
    <row r="8" spans="2:9" x14ac:dyDescent="0.25">
      <c r="B8" s="23" t="s">
        <v>60</v>
      </c>
      <c r="C8" s="23"/>
      <c r="D8" s="23"/>
      <c r="E8" s="23">
        <v>340</v>
      </c>
      <c r="F8" s="23"/>
      <c r="G8" s="46"/>
      <c r="H8" s="47"/>
      <c r="I8" s="47"/>
    </row>
    <row r="9" spans="2:9" x14ac:dyDescent="0.25">
      <c r="B9" s="23" t="s">
        <v>61</v>
      </c>
      <c r="C9" s="23">
        <f>C7</f>
        <v>25</v>
      </c>
      <c r="D9" s="23">
        <v>2</v>
      </c>
      <c r="E9" s="23">
        <f>D9*C9</f>
        <v>50</v>
      </c>
      <c r="F9" s="23"/>
      <c r="G9" s="46"/>
      <c r="H9" s="47"/>
      <c r="I9" s="47"/>
    </row>
    <row r="10" spans="2:9" ht="60" x14ac:dyDescent="0.25">
      <c r="B10" s="48" t="s">
        <v>62</v>
      </c>
      <c r="C10" s="23">
        <f>C7</f>
        <v>25</v>
      </c>
      <c r="D10" s="23">
        <v>10</v>
      </c>
      <c r="E10" s="23">
        <f t="shared" ref="E10:E16" si="0">D10*C10</f>
        <v>250</v>
      </c>
      <c r="F10" s="23"/>
      <c r="G10" s="46"/>
      <c r="H10" s="47"/>
      <c r="I10" s="47"/>
    </row>
    <row r="11" spans="2:9" ht="45" x14ac:dyDescent="0.25">
      <c r="B11" s="48" t="s">
        <v>63</v>
      </c>
      <c r="C11" s="23">
        <v>36</v>
      </c>
      <c r="D11" s="23"/>
      <c r="E11" s="23">
        <f t="shared" si="0"/>
        <v>0</v>
      </c>
      <c r="F11" s="23"/>
      <c r="G11" s="46"/>
      <c r="H11" s="47"/>
      <c r="I11" s="47"/>
    </row>
    <row r="12" spans="2:9" ht="60" x14ac:dyDescent="0.25">
      <c r="B12" s="48" t="s">
        <v>64</v>
      </c>
      <c r="C12" s="23">
        <f>C7</f>
        <v>25</v>
      </c>
      <c r="D12" s="23">
        <v>9.1999999999999993</v>
      </c>
      <c r="E12" s="23">
        <f t="shared" si="0"/>
        <v>229.99999999999997</v>
      </c>
      <c r="F12" s="23"/>
      <c r="G12" s="46"/>
      <c r="H12" s="47"/>
      <c r="I12" s="47"/>
    </row>
    <row r="13" spans="2:9" x14ac:dyDescent="0.25">
      <c r="B13" s="48"/>
      <c r="C13" s="23">
        <f>C7</f>
        <v>25</v>
      </c>
      <c r="D13" s="23"/>
      <c r="E13" s="23">
        <f t="shared" si="0"/>
        <v>0</v>
      </c>
      <c r="F13" s="23"/>
      <c r="G13" s="46"/>
      <c r="H13" s="47"/>
      <c r="I13" s="47"/>
    </row>
    <row r="14" spans="2:9" x14ac:dyDescent="0.25">
      <c r="B14" s="48" t="s">
        <v>65</v>
      </c>
      <c r="C14" s="23">
        <f>C7</f>
        <v>25</v>
      </c>
      <c r="D14" s="23">
        <v>8</v>
      </c>
      <c r="E14" s="23">
        <f t="shared" si="0"/>
        <v>200</v>
      </c>
      <c r="F14" s="23"/>
      <c r="G14" s="46"/>
      <c r="H14" s="47"/>
      <c r="I14" s="47"/>
    </row>
    <row r="15" spans="2:9" ht="30" x14ac:dyDescent="0.25">
      <c r="B15" s="48" t="s">
        <v>66</v>
      </c>
      <c r="C15" s="23">
        <f>C7</f>
        <v>25</v>
      </c>
      <c r="D15" s="23">
        <v>7</v>
      </c>
      <c r="E15" s="23">
        <f t="shared" si="0"/>
        <v>175</v>
      </c>
      <c r="F15" s="23"/>
      <c r="G15" s="46"/>
      <c r="H15" s="47"/>
      <c r="I15" s="23"/>
    </row>
    <row r="16" spans="2:9" x14ac:dyDescent="0.25">
      <c r="B16" s="23"/>
      <c r="C16" s="23">
        <f>C7</f>
        <v>25</v>
      </c>
      <c r="D16" s="23"/>
      <c r="E16" s="23">
        <f t="shared" si="0"/>
        <v>0</v>
      </c>
      <c r="F16" s="23"/>
      <c r="G16" s="46"/>
      <c r="H16" s="47"/>
      <c r="I16" s="23"/>
    </row>
    <row r="17" spans="2:9" x14ac:dyDescent="0.25">
      <c r="B17" s="23" t="s">
        <v>67</v>
      </c>
      <c r="C17" s="23"/>
      <c r="D17" s="23"/>
      <c r="E17" s="23">
        <v>200</v>
      </c>
      <c r="F17" s="23"/>
      <c r="G17" s="46"/>
      <c r="H17" s="47"/>
      <c r="I17" s="23"/>
    </row>
    <row r="18" spans="2:9" x14ac:dyDescent="0.25">
      <c r="B18" s="44"/>
      <c r="C18" s="44"/>
      <c r="D18" s="44"/>
      <c r="E18" s="44"/>
      <c r="F18" s="44">
        <f>SUM(F8:F17)</f>
        <v>0</v>
      </c>
      <c r="G18" s="49"/>
      <c r="H18" s="50"/>
      <c r="I18" s="51"/>
    </row>
    <row r="19" spans="2:9" x14ac:dyDescent="0.25">
      <c r="G19" s="52"/>
      <c r="H19" s="47"/>
      <c r="I19" s="23"/>
    </row>
    <row r="20" spans="2:9" x14ac:dyDescent="0.25">
      <c r="B20" s="53" t="s">
        <v>68</v>
      </c>
      <c r="C20" s="44">
        <f>196*0.92</f>
        <v>180.32000000000002</v>
      </c>
      <c r="D20" s="44">
        <v>1</v>
      </c>
      <c r="E20" s="44">
        <f>C20*D20</f>
        <v>180.32000000000002</v>
      </c>
      <c r="F20" s="44"/>
      <c r="G20" s="44"/>
      <c r="H20" s="45"/>
      <c r="I20" s="44"/>
    </row>
    <row r="21" spans="2:9" x14ac:dyDescent="0.25">
      <c r="F21" s="23"/>
      <c r="G21" s="46"/>
      <c r="H21" s="47"/>
      <c r="I21" s="23"/>
    </row>
    <row r="22" spans="2:9" x14ac:dyDescent="0.25">
      <c r="D22" s="54" t="s">
        <v>69</v>
      </c>
      <c r="E22" s="54">
        <f>E20+E18</f>
        <v>180.32000000000002</v>
      </c>
      <c r="F22" s="23"/>
      <c r="G22" s="55"/>
      <c r="H22" s="56"/>
      <c r="I22" s="23"/>
    </row>
    <row r="23" spans="2:9" x14ac:dyDescent="0.25">
      <c r="B23" t="s">
        <v>78</v>
      </c>
      <c r="C23" s="57">
        <v>505487195</v>
      </c>
      <c r="E23" s="49">
        <v>180</v>
      </c>
      <c r="G23" s="58"/>
      <c r="H23" s="59"/>
      <c r="I23" s="60"/>
    </row>
    <row r="24" spans="2:9" x14ac:dyDescent="0.25">
      <c r="B24" t="s">
        <v>72</v>
      </c>
      <c r="C24">
        <v>39024345</v>
      </c>
    </row>
    <row r="25" spans="2:9" x14ac:dyDescent="0.25">
      <c r="B25" t="s">
        <v>73</v>
      </c>
      <c r="C25">
        <v>55121040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EFCF-EA95-4033-AF3D-425087FB26A0}">
  <dimension ref="C4:J22"/>
  <sheetViews>
    <sheetView workbookViewId="0">
      <selection activeCell="C4" sqref="C4:J22"/>
    </sheetView>
  </sheetViews>
  <sheetFormatPr defaultRowHeight="15" x14ac:dyDescent="0.25"/>
  <sheetData>
    <row r="4" spans="3:10" x14ac:dyDescent="0.25">
      <c r="C4" s="43">
        <v>303379</v>
      </c>
      <c r="D4" s="44">
        <v>29</v>
      </c>
      <c r="E4" s="44" t="s">
        <v>55</v>
      </c>
      <c r="F4" s="44" t="s">
        <v>56</v>
      </c>
      <c r="G4" s="44" t="s">
        <v>57</v>
      </c>
      <c r="H4" s="44"/>
      <c r="I4" s="45" t="s">
        <v>58</v>
      </c>
      <c r="J4" s="45" t="s">
        <v>59</v>
      </c>
    </row>
    <row r="5" spans="3:10" x14ac:dyDescent="0.25">
      <c r="C5" s="23" t="s">
        <v>60</v>
      </c>
      <c r="D5" s="23"/>
      <c r="E5" s="23"/>
      <c r="F5" s="23">
        <v>340</v>
      </c>
      <c r="G5" s="23"/>
      <c r="H5" s="46"/>
      <c r="I5" s="47"/>
      <c r="J5" s="47"/>
    </row>
    <row r="6" spans="3:10" x14ac:dyDescent="0.25">
      <c r="C6" s="23" t="s">
        <v>61</v>
      </c>
      <c r="D6" s="23">
        <f>D4</f>
        <v>29</v>
      </c>
      <c r="E6" s="23">
        <v>2</v>
      </c>
      <c r="F6" s="23">
        <f>E6*D6</f>
        <v>58</v>
      </c>
      <c r="G6" s="23"/>
      <c r="H6" s="46"/>
      <c r="I6" s="47"/>
      <c r="J6" s="47"/>
    </row>
    <row r="7" spans="3:10" ht="60" x14ac:dyDescent="0.25">
      <c r="C7" s="48" t="s">
        <v>62</v>
      </c>
      <c r="D7" s="23">
        <f>D4</f>
        <v>29</v>
      </c>
      <c r="E7" s="23">
        <v>10</v>
      </c>
      <c r="F7" s="23">
        <f t="shared" ref="F7:F13" si="0">E7*D7</f>
        <v>290</v>
      </c>
      <c r="G7" s="23"/>
      <c r="H7" s="46"/>
      <c r="I7" s="47"/>
      <c r="J7" s="47"/>
    </row>
    <row r="8" spans="3:10" ht="45" x14ac:dyDescent="0.25">
      <c r="C8" s="48" t="s">
        <v>63</v>
      </c>
      <c r="D8" s="23">
        <v>36</v>
      </c>
      <c r="E8" s="23"/>
      <c r="F8" s="23">
        <f t="shared" si="0"/>
        <v>0</v>
      </c>
      <c r="G8" s="23"/>
      <c r="H8" s="46"/>
      <c r="I8" s="47"/>
      <c r="J8" s="47"/>
    </row>
    <row r="9" spans="3:10" ht="60" x14ac:dyDescent="0.25">
      <c r="C9" s="48" t="s">
        <v>64</v>
      </c>
      <c r="D9" s="23">
        <f>D4</f>
        <v>29</v>
      </c>
      <c r="E9" s="23">
        <v>9.1999999999999993</v>
      </c>
      <c r="F9" s="23">
        <f t="shared" si="0"/>
        <v>266.79999999999995</v>
      </c>
      <c r="G9" s="23"/>
      <c r="H9" s="46"/>
      <c r="I9" s="47"/>
      <c r="J9" s="47"/>
    </row>
    <row r="10" spans="3:10" x14ac:dyDescent="0.25">
      <c r="C10" s="48"/>
      <c r="D10" s="23"/>
      <c r="E10" s="23"/>
      <c r="F10" s="23"/>
      <c r="G10" s="23"/>
      <c r="H10" s="46"/>
      <c r="I10" s="47"/>
      <c r="J10" s="47"/>
    </row>
    <row r="11" spans="3:10" x14ac:dyDescent="0.25">
      <c r="C11" s="48" t="s">
        <v>65</v>
      </c>
      <c r="D11" s="23">
        <f>D4</f>
        <v>29</v>
      </c>
      <c r="E11" s="23">
        <v>8</v>
      </c>
      <c r="F11" s="23">
        <f t="shared" si="0"/>
        <v>232</v>
      </c>
      <c r="G11" s="23"/>
      <c r="H11" s="46"/>
      <c r="I11" s="47"/>
      <c r="J11" s="47"/>
    </row>
    <row r="12" spans="3:10" ht="30" x14ac:dyDescent="0.25">
      <c r="C12" s="48" t="s">
        <v>66</v>
      </c>
      <c r="D12" s="23">
        <f>D4</f>
        <v>29</v>
      </c>
      <c r="E12" s="23">
        <v>7</v>
      </c>
      <c r="F12" s="23">
        <f t="shared" si="0"/>
        <v>203</v>
      </c>
      <c r="G12" s="23"/>
      <c r="H12" s="46"/>
      <c r="I12" s="47"/>
      <c r="J12" s="23"/>
    </row>
    <row r="13" spans="3:10" x14ac:dyDescent="0.25">
      <c r="C13" s="23"/>
      <c r="D13" s="23">
        <f>D4</f>
        <v>29</v>
      </c>
      <c r="E13" s="23"/>
      <c r="F13" s="23">
        <f t="shared" si="0"/>
        <v>0</v>
      </c>
      <c r="G13" s="23"/>
      <c r="H13" s="46"/>
      <c r="I13" s="47"/>
      <c r="J13" s="23"/>
    </row>
    <row r="14" spans="3:10" x14ac:dyDescent="0.25">
      <c r="C14" s="23" t="s">
        <v>67</v>
      </c>
      <c r="D14" s="23"/>
      <c r="E14" s="23"/>
      <c r="F14" s="23">
        <v>200</v>
      </c>
      <c r="G14" s="23"/>
      <c r="H14" s="46"/>
      <c r="I14" s="47"/>
      <c r="J14" s="23"/>
    </row>
    <row r="15" spans="3:10" x14ac:dyDescent="0.25">
      <c r="C15" s="44"/>
      <c r="D15" s="44"/>
      <c r="E15" s="44"/>
      <c r="F15" s="44">
        <f>SUM(F5:F14)</f>
        <v>1589.8</v>
      </c>
      <c r="G15" s="44">
        <f>SUM(G5:G14)</f>
        <v>0</v>
      </c>
      <c r="H15" s="49"/>
      <c r="I15" s="50"/>
      <c r="J15" s="51"/>
    </row>
    <row r="16" spans="3:10" x14ac:dyDescent="0.25">
      <c r="H16" s="52"/>
      <c r="I16" s="47"/>
      <c r="J16" s="23"/>
    </row>
    <row r="17" spans="3:10" x14ac:dyDescent="0.25">
      <c r="C17" s="53" t="s">
        <v>68</v>
      </c>
      <c r="D17" s="44">
        <f>196*0.92</f>
        <v>180.32000000000002</v>
      </c>
      <c r="E17" s="44">
        <v>8</v>
      </c>
      <c r="F17" s="44">
        <f>D17*E17</f>
        <v>1442.5600000000002</v>
      </c>
      <c r="G17" s="44"/>
      <c r="H17" s="44"/>
      <c r="I17" s="45"/>
      <c r="J17" s="44"/>
    </row>
    <row r="18" spans="3:10" x14ac:dyDescent="0.25">
      <c r="G18" s="23"/>
      <c r="H18" s="46"/>
      <c r="I18" s="47"/>
      <c r="J18" s="23"/>
    </row>
    <row r="19" spans="3:10" x14ac:dyDescent="0.25">
      <c r="E19" s="54" t="s">
        <v>69</v>
      </c>
      <c r="F19" s="54">
        <f>F17+F15</f>
        <v>3032.36</v>
      </c>
      <c r="G19" s="23"/>
      <c r="H19" s="55"/>
      <c r="I19" s="56"/>
      <c r="J19" s="23"/>
    </row>
    <row r="20" spans="3:10" x14ac:dyDescent="0.25">
      <c r="C20" t="s">
        <v>70</v>
      </c>
      <c r="D20" s="57" t="s">
        <v>71</v>
      </c>
      <c r="H20" s="58"/>
      <c r="I20" s="59"/>
      <c r="J20" s="60"/>
    </row>
    <row r="21" spans="3:10" x14ac:dyDescent="0.25">
      <c r="C21" t="s">
        <v>72</v>
      </c>
      <c r="D21">
        <v>37277451</v>
      </c>
    </row>
    <row r="22" spans="3:10" x14ac:dyDescent="0.25">
      <c r="C22" t="s">
        <v>73</v>
      </c>
      <c r="D22">
        <v>56383664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Oded</vt:lpstr>
      <vt:lpstr>Marina</vt:lpstr>
      <vt:lpstr>Miki</vt:lpstr>
      <vt:lpstr>Mikis extra day</vt:lpstr>
      <vt:lpstr>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 </cp:lastModifiedBy>
  <dcterms:created xsi:type="dcterms:W3CDTF">2015-06-05T18:17:20Z</dcterms:created>
  <dcterms:modified xsi:type="dcterms:W3CDTF">2024-06-23T13:02:20Z</dcterms:modified>
</cp:coreProperties>
</file>