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GORDON\Agents\שיט נהרות 2024\קבוצות פתוחות\Rhone Lyon- Lyon Voyage all groups\Rhone Lyon - Arles Voyage Charter 2410\"/>
    </mc:Choice>
  </mc:AlternateContent>
  <xr:revisionPtr revIDLastSave="0" documentId="8_{34A782E9-BBF5-4C1B-A452-3984E599EDBF}" xr6:coauthVersionLast="36" xr6:coauthVersionMax="36" xr10:uidLastSave="{00000000-0000-0000-0000-000000000000}"/>
  <bookViews>
    <workbookView xWindow="0" yWindow="0" windowWidth="28800" windowHeight="11328" activeTab="1" xr2:uid="{00000000-000D-0000-FFFF-FFFF00000000}"/>
  </bookViews>
  <sheets>
    <sheet name="day by day" sheetId="1" r:id="rId1"/>
    <sheet name="budjet for guid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I8" i="1" l="1"/>
  <c r="E53" i="3" l="1"/>
  <c r="E37" i="3"/>
  <c r="E26" i="3"/>
  <c r="E21" i="3"/>
  <c r="E32" i="3" s="1"/>
  <c r="E42" i="3" s="1"/>
  <c r="E17" i="3"/>
  <c r="E52" i="3" s="1"/>
  <c r="E16" i="3"/>
  <c r="E11" i="3"/>
  <c r="E6" i="3"/>
  <c r="E10" i="3" s="1"/>
  <c r="E12" i="3" s="1"/>
  <c r="E47" i="3"/>
  <c r="E41" i="3" l="1"/>
  <c r="E43" i="3" s="1"/>
  <c r="E31" i="3"/>
  <c r="E33" i="3" s="1"/>
  <c r="E54" i="3"/>
  <c r="E20" i="3"/>
  <c r="E22" i="3" s="1"/>
</calcChain>
</file>

<file path=xl/sharedStrings.xml><?xml version="1.0" encoding="utf-8"?>
<sst xmlns="http://schemas.openxmlformats.org/spreadsheetml/2006/main" count="168" uniqueCount="82">
  <si>
    <t>Date</t>
  </si>
  <si>
    <t>Lyon 18:00</t>
  </si>
  <si>
    <t>Arles</t>
  </si>
  <si>
    <t>Toumon 02:00</t>
  </si>
  <si>
    <t>Viviers 06:30</t>
  </si>
  <si>
    <t>Lyon 08:00</t>
  </si>
  <si>
    <t>Macon 03:00</t>
  </si>
  <si>
    <t>Coaches: 2 groups08:45 from ship until 13:00 2 groups 14:30-18:30. Carrieres 2 groups 09:30 2 groups 17:00</t>
  </si>
  <si>
    <t>Lyon 06:00</t>
  </si>
  <si>
    <t>XR474</t>
  </si>
  <si>
    <t>17:00 - 21:00</t>
  </si>
  <si>
    <t>Depart</t>
  </si>
  <si>
    <t>p.file nu.</t>
  </si>
  <si>
    <t>pax</t>
  </si>
  <si>
    <t>guide</t>
  </si>
  <si>
    <t>08h00/17h00</t>
  </si>
  <si>
    <t>5 buses</t>
  </si>
  <si>
    <t>08h30/13h00)</t>
  </si>
  <si>
    <t>08h45-13h00 / 14h30-18h30</t>
  </si>
  <si>
    <t>no coach</t>
  </si>
  <si>
    <t>08h30/12h45</t>
  </si>
  <si>
    <t>ENTRANCES only</t>
  </si>
  <si>
    <t>Arrival</t>
  </si>
  <si>
    <t>Remarks</t>
  </si>
  <si>
    <t>Coach Hours</t>
  </si>
  <si>
    <t>Itinerary</t>
  </si>
  <si>
    <t xml:space="preserve">Avignon Petit train ( @09h15 100 pax  /the rest @10h00 </t>
  </si>
  <si>
    <t xml:space="preserve">Petit train Avignon, </t>
  </si>
  <si>
    <t xml:space="preserve"> Local guides English: Pierre, Marie Claire and Samuel.  Spanish: Jorge CONFIRMED Russian: Marina is taking care</t>
  </si>
  <si>
    <t xml:space="preserve">Pierre:               +33612493520    Samuel:             +33665617547      Marie Claire:    +33607234834    Jorge (Spanish):          +33767068239 </t>
  </si>
  <si>
    <t>Pick up from ship at 09:00 panoramic tour until 13:00 and 15:00-18:30 transfer</t>
  </si>
  <si>
    <t>Pick up from ship at 08.45 for Chateau de Cormatin and at 15.00 for Hameau du Boeuf</t>
  </si>
  <si>
    <t>Pick up from ship at 08.30 . Drive to Chambery for short tour and then to GVA AP to be there at 14:00</t>
  </si>
  <si>
    <t xml:space="preserve"> (08.30/14h00)</t>
  </si>
  <si>
    <t>08.45/13h00 - 15h00/18h30</t>
  </si>
  <si>
    <t>Day</t>
  </si>
  <si>
    <t>FLIGHT XR474   17.00-21.00</t>
  </si>
  <si>
    <r>
      <t xml:space="preserve">Land in Geneva, </t>
    </r>
    <r>
      <rPr>
        <b/>
        <sz val="11"/>
        <color rgb="FFFF0000"/>
        <rFont val="Arial"/>
        <family val="2"/>
        <scheme val="minor"/>
      </rPr>
      <t>SHORT TOUR OF GENEVA</t>
    </r>
    <r>
      <rPr>
        <sz val="11"/>
        <rFont val="Arial"/>
        <family val="2"/>
        <scheme val="minor"/>
      </rPr>
      <t>, drive to Annecy for a tour, and to Lyon by 17:00</t>
    </r>
  </si>
  <si>
    <t>Pick up 08:30 from ship to Palais ideal 2 groups 09:30 1 group 09.45, 2 groups 10:00, 13:00 back to ship</t>
  </si>
  <si>
    <t>Avignon 03:45/ Arles 19:15</t>
  </si>
  <si>
    <t>Viva Voyage 24/10 - 31/10</t>
  </si>
  <si>
    <t xml:space="preserve">IZ521 A TLV/GVA 0630/1100  </t>
  </si>
  <si>
    <t>activity</t>
  </si>
  <si>
    <t>local guide lyon</t>
  </si>
  <si>
    <t>water</t>
  </si>
  <si>
    <t>tips for drivers</t>
  </si>
  <si>
    <t>BALAS/CLAIRE</t>
  </si>
  <si>
    <t>+972 52-264-0949</t>
  </si>
  <si>
    <t>day to day</t>
  </si>
  <si>
    <t>cost pp</t>
  </si>
  <si>
    <t>cost per group</t>
  </si>
  <si>
    <t>Emergancy</t>
  </si>
  <si>
    <t>Eshel</t>
  </si>
  <si>
    <t>Total</t>
  </si>
  <si>
    <t>shamir/yuval</t>
  </si>
  <si>
    <t>+972 52-333-1905</t>
  </si>
  <si>
    <t>*Milav</t>
  </si>
  <si>
    <t>BALAS/CLAIRE +972 52-264-0949</t>
  </si>
  <si>
    <t>shamir/yuval +972 52-333-1905</t>
  </si>
  <si>
    <t>Marina OZEROV +972 54-461-3437</t>
  </si>
  <si>
    <t>Avraham TALMON +972 54-625-5236</t>
  </si>
  <si>
    <t>Graciela Keidar +972 52-257-4411</t>
  </si>
  <si>
    <t>5 groups 5 buses</t>
  </si>
  <si>
    <t>groups GB (96 pax) in 2 trains = 08:45 (at the boat)-
end at 09:30 (place du Palais)
- 1 group RU + 1 group ESP (35 pax) = 09:30 (place du
Palais) - end at 10:15 (place du Palais)</t>
  </si>
  <si>
    <t>2 groups (= 50 pax) at 09:30 am
1 group (= 31 pax) at 09.45 am
2 groups (= 50 pax) at 10:00 am</t>
  </si>
  <si>
    <t>Driver : TBC
2 bus FD = 2 groups morning + 2 groups afternoon
(08h45-13h00 / 14h30-18h30)
1 bus HD = 1 group morning (08h45-13h00)</t>
  </si>
  <si>
    <t>tickets booked online</t>
  </si>
  <si>
    <t>Pont du Gard :
09h30 - 96 pax (3 bus GB)
09h45 - 35 pax (2 bus ESP - RU)</t>
  </si>
  <si>
    <t>PONT DU GARD à 09:30 ; 09:45</t>
  </si>
  <si>
    <t>pick up from ship 08:30 to PONT DU GARD return to ship 13:00. PONT DU GARD 2 groups 09:30 2 groups 10:00</t>
  </si>
  <si>
    <t>09h00 - 13h00 - Lyon Panoramic Tour
15h00 - 18h30 - Shuttle Ship to center and VV</t>
  </si>
  <si>
    <t>Morning visit to château de Cormatin (private).
Return to the boat for lunch at 13:00
Afternoon : Hameau Duboeuf
15h00 : 2 GB groups - 2 English-speaking guides on spot
16h00 : 1 group GB - 1 English-speaking guide on spot,
1 group ESP Gordon guide, 1 group RU Gordon guide</t>
  </si>
  <si>
    <t>Spent</t>
  </si>
  <si>
    <t>Balance</t>
  </si>
  <si>
    <t>Expances in NIS</t>
  </si>
  <si>
    <t>salary</t>
  </si>
  <si>
    <t xml:space="preserve">total </t>
  </si>
  <si>
    <t>paid</t>
  </si>
  <si>
    <t>need to pay in EUR</t>
  </si>
  <si>
    <t>Method of payment</t>
  </si>
  <si>
    <t>Tip for CD</t>
  </si>
  <si>
    <t>LOCAL GUIDEHAMEAU DUBOEUF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</si>
</sst>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1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rgb="FFFF0000"/>
      <name val="Arial"/>
      <family val="2"/>
      <scheme val="minor"/>
    </font>
    <font>
      <sz val="1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7030A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0"/>
      <name val="Univers Condensed (PCL6)"/>
      <charset val="177"/>
    </font>
    <font>
      <sz val="12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2"/>
      <name val="Univers Condensed (PCL6)"/>
      <charset val="177"/>
    </font>
    <font>
      <sz val="11"/>
      <name val="Univers Condensed (PCL6)"/>
      <charset val="177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78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20" fontId="9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0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10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164" fontId="11" fillId="8" borderId="2" xfId="0" applyNumberFormat="1" applyFont="1" applyFill="1" applyBorder="1" applyAlignment="1">
      <alignment horizontal="center" vertical="center" wrapText="1"/>
    </xf>
    <xf numFmtId="0" fontId="11" fillId="8" borderId="2" xfId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/>
    <xf numFmtId="0" fontId="16" fillId="0" borderId="4" xfId="0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5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5" fillId="6" borderId="1" xfId="2" applyFont="1" applyFill="1" applyBorder="1" applyAlignment="1">
      <alignment horizontal="center" wrapText="1"/>
    </xf>
    <xf numFmtId="0" fontId="12" fillId="6" borderId="1" xfId="2" applyFont="1" applyFill="1" applyBorder="1" applyAlignment="1">
      <alignment horizontal="left" wrapText="1"/>
    </xf>
    <xf numFmtId="0" fontId="12" fillId="0" borderId="1" xfId="2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2" fillId="4" borderId="1" xfId="0" applyFont="1" applyFill="1" applyBorder="1" applyAlignment="1">
      <alignment wrapText="1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1" xfId="0" applyBorder="1"/>
    <xf numFmtId="16" fontId="0" fillId="0" borderId="10" xfId="0" applyNumberFormat="1" applyBorder="1"/>
    <xf numFmtId="0" fontId="9" fillId="0" borderId="0" xfId="0" applyFont="1" applyBorder="1"/>
    <xf numFmtId="0" fontId="3" fillId="0" borderId="0" xfId="0" applyFont="1" applyBorder="1"/>
    <xf numFmtId="1" fontId="0" fillId="0" borderId="0" xfId="0" applyNumberFormat="1" applyBorder="1"/>
    <xf numFmtId="0" fontId="0" fillId="0" borderId="11" xfId="0" applyBorder="1" applyAlignment="1">
      <alignment wrapText="1"/>
    </xf>
    <xf numFmtId="0" fontId="0" fillId="0" borderId="12" xfId="0" applyBorder="1"/>
    <xf numFmtId="0" fontId="3" fillId="0" borderId="13" xfId="0" applyFont="1" applyBorder="1" applyAlignment="1">
      <alignment wrapText="1"/>
    </xf>
    <xf numFmtId="0" fontId="3" fillId="0" borderId="13" xfId="0" applyFont="1" applyBorder="1"/>
    <xf numFmtId="1" fontId="3" fillId="0" borderId="13" xfId="0" applyNumberFormat="1" applyFont="1" applyBorder="1"/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5" fillId="10" borderId="6" xfId="0" applyFont="1" applyFill="1" applyBorder="1"/>
    <xf numFmtId="0" fontId="14" fillId="10" borderId="7" xfId="0" applyFont="1" applyFill="1" applyBorder="1" applyAlignment="1">
      <alignment horizontal="center" wrapText="1"/>
    </xf>
    <xf numFmtId="0" fontId="13" fillId="10" borderId="8" xfId="0" applyFont="1" applyFill="1" applyBorder="1" applyAlignment="1">
      <alignment wrapText="1"/>
    </xf>
    <xf numFmtId="0" fontId="0" fillId="10" borderId="7" xfId="0" applyFill="1" applyBorder="1"/>
    <xf numFmtId="0" fontId="15" fillId="10" borderId="6" xfId="0" applyFont="1" applyFill="1" applyBorder="1" applyAlignment="1">
      <alignment wrapText="1"/>
    </xf>
    <xf numFmtId="0" fontId="0" fillId="10" borderId="7" xfId="0" applyFill="1" applyBorder="1" applyAlignment="1">
      <alignment wrapText="1"/>
    </xf>
    <xf numFmtId="0" fontId="0" fillId="9" borderId="10" xfId="0" applyFill="1" applyBorder="1"/>
    <xf numFmtId="0" fontId="0" fillId="9" borderId="0" xfId="0" applyFill="1" applyBorder="1"/>
    <xf numFmtId="0" fontId="0" fillId="9" borderId="0" xfId="0" applyFill="1" applyBorder="1" applyAlignment="1">
      <alignment wrapText="1"/>
    </xf>
    <xf numFmtId="0" fontId="11" fillId="10" borderId="7" xfId="3" applyNumberFormat="1" applyFont="1" applyFill="1" applyBorder="1" applyAlignment="1">
      <alignment horizontal="center" vertical="center" wrapText="1" readingOrder="1"/>
    </xf>
    <xf numFmtId="0" fontId="13" fillId="10" borderId="15" xfId="0" applyFont="1" applyFill="1" applyBorder="1" applyAlignment="1">
      <alignment wrapText="1"/>
    </xf>
    <xf numFmtId="0" fontId="15" fillId="10" borderId="7" xfId="0" applyFont="1" applyFill="1" applyBorder="1" applyAlignment="1">
      <alignment wrapText="1"/>
    </xf>
  </cellXfs>
  <cellStyles count="4">
    <cellStyle name="60% - Accent3" xfId="1" builtinId="40"/>
    <cellStyle name="Hyperlink" xfId="2" builtinId="8"/>
    <cellStyle name="Normal" xfId="0" builtinId="0"/>
    <cellStyle name="Normal 2" xfId="3" xr:uid="{BD2DA6C6-1644-40FC-8A53-CF4726BE3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opLeftCell="A2" workbookViewId="0">
      <selection activeCell="I4" sqref="I4"/>
    </sheetView>
  </sheetViews>
  <sheetFormatPr defaultRowHeight="101.25" customHeight="1"/>
  <cols>
    <col min="1" max="1" width="9.69921875" customWidth="1"/>
    <col min="2" max="2" width="10.69921875" bestFit="1" customWidth="1"/>
    <col min="5" max="5" width="16.69921875" customWidth="1"/>
    <col min="7" max="7" width="16.19921875" customWidth="1"/>
    <col min="8" max="9" width="14.59765625" customWidth="1"/>
    <col min="10" max="10" width="21.5" style="34" customWidth="1"/>
    <col min="12" max="12" width="10.59765625" customWidth="1"/>
    <col min="17" max="18" width="9.09765625" customWidth="1"/>
  </cols>
  <sheetData>
    <row r="1" spans="1:13" ht="101.25" customHeight="1">
      <c r="A1" t="s">
        <v>40</v>
      </c>
      <c r="C1" s="20" t="s">
        <v>62</v>
      </c>
    </row>
    <row r="2" spans="1:13" ht="101.25" customHeight="1">
      <c r="A2" s="24" t="s">
        <v>35</v>
      </c>
      <c r="B2" s="1" t="s">
        <v>0</v>
      </c>
      <c r="C2" s="2" t="s">
        <v>22</v>
      </c>
      <c r="D2" s="1" t="s">
        <v>11</v>
      </c>
      <c r="E2" s="2" t="s">
        <v>25</v>
      </c>
      <c r="F2" s="2" t="s">
        <v>24</v>
      </c>
      <c r="G2" s="2" t="s">
        <v>23</v>
      </c>
      <c r="I2" s="25" t="s">
        <v>12</v>
      </c>
      <c r="J2" s="25" t="s">
        <v>13</v>
      </c>
      <c r="K2" s="25" t="s">
        <v>14</v>
      </c>
      <c r="M2">
        <f>42809.5/5</f>
        <v>8561.9</v>
      </c>
    </row>
    <row r="3" spans="1:13" ht="101.25" customHeight="1">
      <c r="A3" s="3">
        <v>1</v>
      </c>
      <c r="B3" s="26">
        <v>45589</v>
      </c>
      <c r="C3" s="32" t="s">
        <v>41</v>
      </c>
      <c r="D3" s="12" t="s">
        <v>1</v>
      </c>
      <c r="E3" s="27" t="s">
        <v>37</v>
      </c>
      <c r="F3" s="27" t="s">
        <v>15</v>
      </c>
      <c r="G3" s="30" t="s">
        <v>16</v>
      </c>
      <c r="H3" s="4"/>
      <c r="I3" s="35">
        <v>33</v>
      </c>
      <c r="J3" s="36">
        <v>305536</v>
      </c>
      <c r="K3" s="37" t="s">
        <v>57</v>
      </c>
    </row>
    <row r="4" spans="1:13" ht="94.5" customHeight="1">
      <c r="A4" s="6">
        <v>2</v>
      </c>
      <c r="B4" s="26">
        <v>45590</v>
      </c>
      <c r="C4" s="7" t="s">
        <v>3</v>
      </c>
      <c r="D4" s="8">
        <v>0.58333333333333337</v>
      </c>
      <c r="E4" s="7" t="s">
        <v>38</v>
      </c>
      <c r="F4" s="20" t="s">
        <v>17</v>
      </c>
      <c r="G4" s="13" t="s">
        <v>21</v>
      </c>
      <c r="H4" s="44" t="s">
        <v>64</v>
      </c>
      <c r="I4" s="38">
        <v>30</v>
      </c>
      <c r="J4" s="36">
        <v>305536</v>
      </c>
      <c r="K4" s="40" t="s">
        <v>58</v>
      </c>
    </row>
    <row r="5" spans="1:13" ht="101.25" customHeight="1">
      <c r="A5" s="11">
        <v>3</v>
      </c>
      <c r="B5" s="26">
        <v>45591</v>
      </c>
      <c r="C5" s="5" t="s">
        <v>39</v>
      </c>
      <c r="D5" s="12">
        <v>0.66666666666666663</v>
      </c>
      <c r="E5" s="28" t="s">
        <v>27</v>
      </c>
      <c r="F5" s="14" t="s">
        <v>19</v>
      </c>
      <c r="G5" s="15" t="s">
        <v>26</v>
      </c>
      <c r="H5" s="43" t="s">
        <v>63</v>
      </c>
      <c r="I5" s="35">
        <v>19</v>
      </c>
      <c r="J5" s="36">
        <v>307762</v>
      </c>
      <c r="K5" s="41" t="s">
        <v>59</v>
      </c>
    </row>
    <row r="6" spans="1:13" ht="101.25" customHeight="1">
      <c r="A6" s="6">
        <v>4</v>
      </c>
      <c r="B6" s="26">
        <v>45592</v>
      </c>
      <c r="C6" s="7" t="s">
        <v>2</v>
      </c>
      <c r="D6" s="8">
        <v>0.79166666666666663</v>
      </c>
      <c r="E6" s="29" t="s">
        <v>7</v>
      </c>
      <c r="F6" s="20" t="s">
        <v>18</v>
      </c>
      <c r="G6" s="32" t="s">
        <v>65</v>
      </c>
      <c r="H6" s="45" t="s">
        <v>66</v>
      </c>
      <c r="I6" s="35">
        <v>32</v>
      </c>
      <c r="J6" s="36">
        <v>307820</v>
      </c>
      <c r="K6" s="41" t="s">
        <v>60</v>
      </c>
      <c r="L6" t="s">
        <v>56</v>
      </c>
    </row>
    <row r="7" spans="1:13" ht="101.25" customHeight="1">
      <c r="A7" s="11">
        <v>5</v>
      </c>
      <c r="B7" s="26">
        <v>45593</v>
      </c>
      <c r="C7" s="5" t="s">
        <v>4</v>
      </c>
      <c r="D7" s="12">
        <v>0.58333333333333337</v>
      </c>
      <c r="E7" s="28" t="s">
        <v>69</v>
      </c>
      <c r="F7" s="20" t="s">
        <v>20</v>
      </c>
      <c r="G7" s="20" t="s">
        <v>67</v>
      </c>
      <c r="H7" s="46" t="s">
        <v>68</v>
      </c>
      <c r="I7" s="39">
        <v>20</v>
      </c>
      <c r="J7" s="36">
        <v>307845</v>
      </c>
      <c r="K7" s="41" t="s">
        <v>61</v>
      </c>
    </row>
    <row r="8" spans="1:13" ht="101.25" customHeight="1">
      <c r="A8" s="6">
        <v>6</v>
      </c>
      <c r="B8" s="26">
        <v>45594</v>
      </c>
      <c r="C8" s="7" t="s">
        <v>5</v>
      </c>
      <c r="D8" s="8">
        <v>0.79166666666666663</v>
      </c>
      <c r="E8" s="28" t="s">
        <v>30</v>
      </c>
      <c r="F8" s="10" t="s">
        <v>70</v>
      </c>
      <c r="G8" s="29" t="s">
        <v>28</v>
      </c>
      <c r="H8" s="43" t="s">
        <v>29</v>
      </c>
      <c r="I8" s="42">
        <f>SUM(I3:I7)</f>
        <v>134</v>
      </c>
      <c r="J8" s="17"/>
      <c r="K8" s="18"/>
    </row>
    <row r="9" spans="1:13" ht="101.25" customHeight="1">
      <c r="A9" s="11">
        <v>7</v>
      </c>
      <c r="B9" s="26">
        <v>45595</v>
      </c>
      <c r="C9" s="5" t="s">
        <v>6</v>
      </c>
      <c r="D9" s="12">
        <v>0.91666666666666663</v>
      </c>
      <c r="E9" s="28" t="s">
        <v>31</v>
      </c>
      <c r="F9" s="14" t="s">
        <v>34</v>
      </c>
      <c r="G9" s="47" t="s">
        <v>71</v>
      </c>
      <c r="H9" s="21"/>
      <c r="I9" s="21"/>
      <c r="J9" s="16"/>
      <c r="K9" s="15"/>
    </row>
    <row r="10" spans="1:13" ht="101.25" customHeight="1">
      <c r="A10" s="6">
        <v>8</v>
      </c>
      <c r="B10" s="26">
        <v>45596</v>
      </c>
      <c r="C10" s="7" t="s">
        <v>8</v>
      </c>
      <c r="D10" s="31" t="s">
        <v>36</v>
      </c>
      <c r="E10" s="7" t="s">
        <v>32</v>
      </c>
      <c r="F10" s="9" t="s">
        <v>33</v>
      </c>
      <c r="G10" s="10"/>
      <c r="H10" s="19"/>
      <c r="I10" s="33"/>
      <c r="J10" s="22" t="s">
        <v>9</v>
      </c>
      <c r="K10" s="23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8E1C-47F3-42FB-8B0C-9A7D14844ACE}">
  <dimension ref="B2:K54"/>
  <sheetViews>
    <sheetView tabSelected="1" workbookViewId="0">
      <selection activeCell="M49" sqref="M49"/>
    </sheetView>
  </sheetViews>
  <sheetFormatPr defaultRowHeight="13.8"/>
  <cols>
    <col min="3" max="3" width="11.5" customWidth="1"/>
  </cols>
  <sheetData>
    <row r="2" spans="2:11" ht="14.4" thickBot="1"/>
    <row r="3" spans="2:11" ht="31.2">
      <c r="B3" s="70">
        <v>305536</v>
      </c>
      <c r="C3" s="67">
        <v>33</v>
      </c>
      <c r="D3" s="68" t="s">
        <v>46</v>
      </c>
      <c r="E3" s="71" t="s">
        <v>47</v>
      </c>
      <c r="F3" s="71"/>
      <c r="G3" s="48"/>
      <c r="H3" s="48"/>
      <c r="I3" s="48"/>
      <c r="J3" s="48"/>
      <c r="K3" s="49"/>
    </row>
    <row r="4" spans="2:11" ht="27.6">
      <c r="B4" s="72" t="s">
        <v>48</v>
      </c>
      <c r="C4" s="73" t="s">
        <v>42</v>
      </c>
      <c r="D4" s="73" t="s">
        <v>49</v>
      </c>
      <c r="E4" s="74" t="s">
        <v>50</v>
      </c>
      <c r="F4" s="73" t="s">
        <v>72</v>
      </c>
      <c r="G4" s="73" t="s">
        <v>73</v>
      </c>
      <c r="H4" s="73" t="s">
        <v>23</v>
      </c>
      <c r="I4" s="73" t="s">
        <v>74</v>
      </c>
      <c r="J4" s="73"/>
      <c r="K4" s="53"/>
    </row>
    <row r="5" spans="2:11">
      <c r="B5" s="54"/>
      <c r="C5" s="52" t="s">
        <v>80</v>
      </c>
      <c r="D5" s="51"/>
      <c r="E5" s="51">
        <v>200</v>
      </c>
      <c r="F5" s="51"/>
      <c r="G5" s="51"/>
      <c r="H5" s="51"/>
      <c r="I5" s="51"/>
      <c r="J5" s="51"/>
      <c r="K5" s="53"/>
    </row>
    <row r="6" spans="2:11">
      <c r="B6" s="50"/>
      <c r="C6" s="52" t="s">
        <v>44</v>
      </c>
      <c r="D6" s="51">
        <v>4</v>
      </c>
      <c r="E6" s="51">
        <f>D6*C3</f>
        <v>132</v>
      </c>
      <c r="F6" s="51"/>
      <c r="G6" s="51"/>
      <c r="H6" s="51"/>
      <c r="I6" s="51"/>
      <c r="J6" s="51"/>
      <c r="K6" s="53"/>
    </row>
    <row r="7" spans="2:11" ht="27.6">
      <c r="B7" s="50"/>
      <c r="C7" s="52" t="s">
        <v>45</v>
      </c>
      <c r="D7" s="51"/>
      <c r="E7" s="51">
        <v>380</v>
      </c>
      <c r="F7" s="51"/>
      <c r="G7" s="51"/>
      <c r="H7" s="51"/>
      <c r="I7" s="51"/>
      <c r="J7" s="51"/>
      <c r="K7" s="53"/>
    </row>
    <row r="8" spans="2:11" ht="27.6">
      <c r="B8" s="54"/>
      <c r="C8" s="52" t="s">
        <v>43</v>
      </c>
      <c r="D8" s="51"/>
      <c r="E8" s="55">
        <v>250</v>
      </c>
      <c r="F8" s="51"/>
      <c r="G8" s="51"/>
      <c r="H8" s="51"/>
      <c r="I8" s="51" t="s">
        <v>75</v>
      </c>
      <c r="J8" s="51"/>
      <c r="K8" s="53"/>
    </row>
    <row r="9" spans="2:11">
      <c r="B9" s="50"/>
      <c r="C9" s="52" t="s">
        <v>51</v>
      </c>
      <c r="D9" s="51"/>
      <c r="E9" s="51">
        <v>200</v>
      </c>
      <c r="F9" s="51"/>
      <c r="G9" s="51"/>
      <c r="H9" s="51"/>
      <c r="I9" s="51" t="s">
        <v>76</v>
      </c>
      <c r="J9" s="51"/>
      <c r="K9" s="53"/>
    </row>
    <row r="10" spans="2:11">
      <c r="B10" s="50"/>
      <c r="C10" s="51"/>
      <c r="D10" s="51"/>
      <c r="E10" s="56">
        <f>SUM(E5:E9)</f>
        <v>1162</v>
      </c>
      <c r="F10" s="51"/>
      <c r="G10" s="51"/>
      <c r="H10" s="51"/>
      <c r="I10" s="51" t="s">
        <v>77</v>
      </c>
      <c r="J10" s="51"/>
      <c r="K10" s="53"/>
    </row>
    <row r="11" spans="2:11" ht="41.4">
      <c r="B11" s="50"/>
      <c r="C11" s="52" t="s">
        <v>52</v>
      </c>
      <c r="D11" s="51"/>
      <c r="E11" s="57">
        <f>196*8*3.7/4</f>
        <v>1450.4</v>
      </c>
      <c r="F11" s="51"/>
      <c r="G11" s="51"/>
      <c r="H11" s="51"/>
      <c r="I11" s="52" t="s">
        <v>78</v>
      </c>
      <c r="J11" s="52"/>
      <c r="K11" s="58" t="s">
        <v>79</v>
      </c>
    </row>
    <row r="12" spans="2:11" ht="42" thickBot="1">
      <c r="B12" s="59"/>
      <c r="C12" s="60" t="s">
        <v>53</v>
      </c>
      <c r="D12" s="61"/>
      <c r="E12" s="62">
        <f>E10+E11</f>
        <v>2612.4</v>
      </c>
      <c r="F12" s="63"/>
      <c r="G12" s="63"/>
      <c r="H12" s="63"/>
      <c r="I12" s="64" t="s">
        <v>78</v>
      </c>
      <c r="J12" s="64"/>
      <c r="K12" s="65"/>
    </row>
    <row r="13" spans="2:11" ht="14.4" thickBot="1"/>
    <row r="14" spans="2:11" ht="31.2">
      <c r="B14" s="70">
        <v>305536</v>
      </c>
      <c r="C14" s="75">
        <v>30</v>
      </c>
      <c r="D14" s="76" t="s">
        <v>54</v>
      </c>
      <c r="E14" s="71" t="s">
        <v>55</v>
      </c>
      <c r="F14" s="71"/>
      <c r="G14" s="48"/>
      <c r="H14" s="48"/>
      <c r="I14" s="48"/>
      <c r="J14" s="48"/>
      <c r="K14" s="49"/>
    </row>
    <row r="15" spans="2:11" ht="27.6">
      <c r="B15" s="72" t="s">
        <v>48</v>
      </c>
      <c r="C15" s="73" t="s">
        <v>42</v>
      </c>
      <c r="D15" s="73" t="s">
        <v>49</v>
      </c>
      <c r="E15" s="74" t="s">
        <v>50</v>
      </c>
      <c r="F15" s="73" t="s">
        <v>72</v>
      </c>
      <c r="G15" s="73" t="s">
        <v>73</v>
      </c>
      <c r="H15" s="73" t="s">
        <v>23</v>
      </c>
      <c r="I15" s="73" t="s">
        <v>74</v>
      </c>
      <c r="J15" s="73"/>
      <c r="K15" s="53"/>
    </row>
    <row r="16" spans="2:11">
      <c r="B16" s="50"/>
      <c r="C16" s="52" t="s">
        <v>44</v>
      </c>
      <c r="D16" s="51">
        <v>4</v>
      </c>
      <c r="E16" s="51">
        <f>D16*C14</f>
        <v>120</v>
      </c>
      <c r="F16" s="51"/>
      <c r="G16" s="51"/>
      <c r="H16" s="51"/>
      <c r="I16" s="51"/>
      <c r="J16" s="51"/>
      <c r="K16" s="53"/>
    </row>
    <row r="17" spans="2:11" ht="27.6">
      <c r="B17" s="50"/>
      <c r="C17" s="52" t="s">
        <v>45</v>
      </c>
      <c r="D17" s="51"/>
      <c r="E17" s="51">
        <f>E7</f>
        <v>380</v>
      </c>
      <c r="F17" s="51"/>
      <c r="G17" s="51"/>
      <c r="H17" s="51"/>
      <c r="I17" s="51"/>
      <c r="J17" s="51"/>
      <c r="K17" s="53"/>
    </row>
    <row r="18" spans="2:11" ht="27.6">
      <c r="B18" s="54"/>
      <c r="C18" s="52" t="s">
        <v>43</v>
      </c>
      <c r="D18" s="51"/>
      <c r="E18" s="55">
        <v>250</v>
      </c>
      <c r="F18" s="51"/>
      <c r="G18" s="51"/>
      <c r="H18" s="51"/>
      <c r="I18" s="51" t="s">
        <v>75</v>
      </c>
      <c r="J18" s="51"/>
      <c r="K18" s="53"/>
    </row>
    <row r="19" spans="2:11">
      <c r="B19" s="50"/>
      <c r="C19" s="52" t="s">
        <v>51</v>
      </c>
      <c r="D19" s="51"/>
      <c r="E19" s="51">
        <v>200</v>
      </c>
      <c r="F19" s="51"/>
      <c r="G19" s="51"/>
      <c r="H19" s="51"/>
      <c r="I19" s="51" t="s">
        <v>76</v>
      </c>
      <c r="J19" s="51"/>
      <c r="K19" s="53"/>
    </row>
    <row r="20" spans="2:11">
      <c r="B20" s="50"/>
      <c r="C20" s="51"/>
      <c r="D20" s="51"/>
      <c r="E20" s="56">
        <f>SUM(E16:E19)</f>
        <v>950</v>
      </c>
      <c r="F20" s="51"/>
      <c r="G20" s="51"/>
      <c r="H20" s="51"/>
      <c r="I20" s="51" t="s">
        <v>77</v>
      </c>
      <c r="J20" s="51"/>
      <c r="K20" s="53"/>
    </row>
    <row r="21" spans="2:11" ht="41.4">
      <c r="B21" s="50"/>
      <c r="C21" s="52" t="s">
        <v>52</v>
      </c>
      <c r="D21" s="51"/>
      <c r="E21" s="57">
        <f>196*8*3.7/4</f>
        <v>1450.4</v>
      </c>
      <c r="F21" s="51"/>
      <c r="G21" s="51"/>
      <c r="H21" s="51"/>
      <c r="I21" s="52" t="s">
        <v>78</v>
      </c>
      <c r="J21" s="52"/>
      <c r="K21" s="58" t="s">
        <v>79</v>
      </c>
    </row>
    <row r="22" spans="2:11" ht="42" thickBot="1">
      <c r="B22" s="59"/>
      <c r="C22" s="60" t="s">
        <v>53</v>
      </c>
      <c r="D22" s="61"/>
      <c r="E22" s="62">
        <f>E20+E21</f>
        <v>2400.4</v>
      </c>
      <c r="F22" s="63"/>
      <c r="G22" s="63"/>
      <c r="H22" s="63"/>
      <c r="I22" s="64" t="s">
        <v>78</v>
      </c>
      <c r="J22" s="64"/>
      <c r="K22" s="65"/>
    </row>
    <row r="23" spans="2:11" ht="14.4" thickBot="1"/>
    <row r="24" spans="2:11" ht="55.2">
      <c r="B24" s="66">
        <v>307762</v>
      </c>
      <c r="C24" s="75">
        <v>19</v>
      </c>
      <c r="D24" s="77" t="s">
        <v>59</v>
      </c>
      <c r="E24" s="48"/>
      <c r="F24" s="48"/>
      <c r="G24" s="48"/>
      <c r="H24" s="48"/>
      <c r="I24" s="48"/>
      <c r="J24" s="48"/>
      <c r="K24" s="49"/>
    </row>
    <row r="25" spans="2:11" ht="27.6">
      <c r="B25" s="72" t="s">
        <v>48</v>
      </c>
      <c r="C25" s="73" t="s">
        <v>42</v>
      </c>
      <c r="D25" s="73" t="s">
        <v>49</v>
      </c>
      <c r="E25" s="74" t="s">
        <v>50</v>
      </c>
      <c r="F25" s="73" t="s">
        <v>72</v>
      </c>
      <c r="G25" s="73" t="s">
        <v>73</v>
      </c>
      <c r="H25" s="73" t="s">
        <v>23</v>
      </c>
      <c r="I25" s="73" t="s">
        <v>74</v>
      </c>
      <c r="J25" s="73"/>
      <c r="K25" s="53"/>
    </row>
    <row r="26" spans="2:11">
      <c r="B26" s="50"/>
      <c r="C26" s="52" t="s">
        <v>44</v>
      </c>
      <c r="D26" s="51">
        <v>4</v>
      </c>
      <c r="E26" s="51">
        <f>D26*C24</f>
        <v>76</v>
      </c>
      <c r="F26" s="51"/>
      <c r="G26" s="51"/>
      <c r="H26" s="51"/>
      <c r="I26" s="51"/>
      <c r="J26" s="51"/>
      <c r="K26" s="53"/>
    </row>
    <row r="27" spans="2:11" ht="27.6">
      <c r="B27" s="50"/>
      <c r="C27" s="52" t="s">
        <v>45</v>
      </c>
      <c r="D27" s="51"/>
      <c r="E27" s="51">
        <v>370</v>
      </c>
      <c r="F27" s="51"/>
      <c r="G27" s="51"/>
      <c r="H27" s="51"/>
      <c r="I27" s="51"/>
      <c r="J27" s="51"/>
      <c r="K27" s="53"/>
    </row>
    <row r="28" spans="2:11" ht="27.6">
      <c r="B28" s="54"/>
      <c r="C28" s="52" t="s">
        <v>43</v>
      </c>
      <c r="D28" s="51"/>
      <c r="E28" s="55">
        <v>280</v>
      </c>
      <c r="F28" s="51"/>
      <c r="G28" s="51"/>
      <c r="H28" s="51"/>
      <c r="I28" s="51" t="s">
        <v>75</v>
      </c>
      <c r="J28" s="51"/>
      <c r="K28" s="53"/>
    </row>
    <row r="29" spans="2:11" ht="55.2">
      <c r="B29" s="54"/>
      <c r="C29" s="52" t="s">
        <v>81</v>
      </c>
      <c r="D29" s="51"/>
      <c r="E29" s="55">
        <v>230</v>
      </c>
      <c r="F29" s="51"/>
      <c r="G29" s="51"/>
      <c r="H29" s="51"/>
      <c r="I29" s="51"/>
      <c r="J29" s="51"/>
      <c r="K29" s="53"/>
    </row>
    <row r="30" spans="2:11">
      <c r="B30" s="50"/>
      <c r="C30" s="52" t="s">
        <v>51</v>
      </c>
      <c r="D30" s="51"/>
      <c r="E30" s="51">
        <v>200</v>
      </c>
      <c r="F30" s="51"/>
      <c r="G30" s="51"/>
      <c r="H30" s="51"/>
      <c r="I30" s="51" t="s">
        <v>76</v>
      </c>
      <c r="J30" s="51"/>
      <c r="K30" s="53"/>
    </row>
    <row r="31" spans="2:11">
      <c r="B31" s="50"/>
      <c r="C31" s="51"/>
      <c r="D31" s="51"/>
      <c r="E31" s="56">
        <f>SUM(E26:E30)</f>
        <v>1156</v>
      </c>
      <c r="F31" s="51"/>
      <c r="G31" s="51"/>
      <c r="H31" s="51"/>
      <c r="I31" s="51" t="s">
        <v>77</v>
      </c>
      <c r="J31" s="51"/>
      <c r="K31" s="53"/>
    </row>
    <row r="32" spans="2:11" ht="41.4">
      <c r="B32" s="50"/>
      <c r="C32" s="52" t="s">
        <v>52</v>
      </c>
      <c r="D32" s="51"/>
      <c r="E32" s="57">
        <f>E21</f>
        <v>1450.4</v>
      </c>
      <c r="F32" s="51"/>
      <c r="G32" s="51"/>
      <c r="H32" s="51"/>
      <c r="I32" s="52" t="s">
        <v>78</v>
      </c>
      <c r="J32" s="52"/>
      <c r="K32" s="58" t="s">
        <v>79</v>
      </c>
    </row>
    <row r="33" spans="2:11" ht="42" thickBot="1">
      <c r="B33" s="59"/>
      <c r="C33" s="60" t="s">
        <v>53</v>
      </c>
      <c r="D33" s="61"/>
      <c r="E33" s="62">
        <f>E31+E32</f>
        <v>2606.4</v>
      </c>
      <c r="F33" s="63"/>
      <c r="G33" s="63"/>
      <c r="H33" s="63"/>
      <c r="I33" s="64" t="s">
        <v>78</v>
      </c>
      <c r="J33" s="64"/>
      <c r="K33" s="65"/>
    </row>
    <row r="34" spans="2:11" ht="14.4" thickBot="1"/>
    <row r="35" spans="2:11" ht="55.2">
      <c r="B35" s="66">
        <v>307820</v>
      </c>
      <c r="C35" s="75">
        <v>32</v>
      </c>
      <c r="D35" s="77" t="s">
        <v>60</v>
      </c>
      <c r="E35" s="48"/>
      <c r="F35" s="48"/>
      <c r="G35" s="48"/>
      <c r="H35" s="48"/>
      <c r="I35" s="48"/>
      <c r="J35" s="48"/>
      <c r="K35" s="49"/>
    </row>
    <row r="36" spans="2:11" ht="27.6">
      <c r="B36" s="72" t="s">
        <v>48</v>
      </c>
      <c r="C36" s="73" t="s">
        <v>42</v>
      </c>
      <c r="D36" s="73" t="s">
        <v>49</v>
      </c>
      <c r="E36" s="74" t="s">
        <v>50</v>
      </c>
      <c r="F36" s="73" t="s">
        <v>72</v>
      </c>
      <c r="G36" s="73" t="s">
        <v>73</v>
      </c>
      <c r="H36" s="73" t="s">
        <v>23</v>
      </c>
      <c r="I36" s="73" t="s">
        <v>74</v>
      </c>
      <c r="J36" s="73"/>
      <c r="K36" s="53"/>
    </row>
    <row r="37" spans="2:11">
      <c r="B37" s="50"/>
      <c r="C37" s="52" t="s">
        <v>44</v>
      </c>
      <c r="D37" s="51">
        <v>4</v>
      </c>
      <c r="E37" s="51">
        <f>D37*C35</f>
        <v>128</v>
      </c>
      <c r="F37" s="51"/>
      <c r="G37" s="51"/>
      <c r="H37" s="51"/>
      <c r="I37" s="51"/>
      <c r="J37" s="51"/>
      <c r="K37" s="53"/>
    </row>
    <row r="38" spans="2:11" ht="27.6">
      <c r="B38" s="50"/>
      <c r="C38" s="52" t="s">
        <v>45</v>
      </c>
      <c r="D38" s="51"/>
      <c r="E38" s="51">
        <v>380</v>
      </c>
      <c r="F38" s="51"/>
      <c r="G38" s="51"/>
      <c r="H38" s="51"/>
      <c r="I38" s="51"/>
      <c r="J38" s="51"/>
      <c r="K38" s="53"/>
    </row>
    <row r="39" spans="2:11" ht="27.6">
      <c r="B39" s="54">
        <v>45558</v>
      </c>
      <c r="C39" s="52" t="s">
        <v>43</v>
      </c>
      <c r="D39" s="51"/>
      <c r="E39" s="55">
        <v>250</v>
      </c>
      <c r="F39" s="51"/>
      <c r="G39" s="51"/>
      <c r="H39" s="51"/>
      <c r="I39" s="51" t="s">
        <v>75</v>
      </c>
      <c r="J39" s="51"/>
      <c r="K39" s="53"/>
    </row>
    <row r="40" spans="2:11">
      <c r="B40" s="50"/>
      <c r="C40" s="52" t="s">
        <v>51</v>
      </c>
      <c r="D40" s="51"/>
      <c r="E40" s="51">
        <v>200</v>
      </c>
      <c r="F40" s="51"/>
      <c r="G40" s="51"/>
      <c r="H40" s="51"/>
      <c r="I40" s="51" t="s">
        <v>76</v>
      </c>
      <c r="J40" s="51"/>
      <c r="K40" s="53"/>
    </row>
    <row r="41" spans="2:11">
      <c r="B41" s="50"/>
      <c r="C41" s="51"/>
      <c r="D41" s="51"/>
      <c r="E41" s="56">
        <f>SUM(E37:E40)</f>
        <v>958</v>
      </c>
      <c r="F41" s="51"/>
      <c r="G41" s="51"/>
      <c r="H41" s="51"/>
      <c r="I41" s="51" t="s">
        <v>77</v>
      </c>
      <c r="J41" s="51"/>
      <c r="K41" s="53"/>
    </row>
    <row r="42" spans="2:11" ht="41.4">
      <c r="B42" s="50"/>
      <c r="C42" s="52" t="s">
        <v>52</v>
      </c>
      <c r="D42" s="51"/>
      <c r="E42" s="57">
        <f>E32</f>
        <v>1450.4</v>
      </c>
      <c r="F42" s="51"/>
      <c r="G42" s="51"/>
      <c r="H42" s="51"/>
      <c r="I42" s="52" t="s">
        <v>78</v>
      </c>
      <c r="J42" s="52"/>
      <c r="K42" s="58" t="s">
        <v>79</v>
      </c>
    </row>
    <row r="43" spans="2:11" ht="42" thickBot="1">
      <c r="B43" s="59"/>
      <c r="C43" s="60" t="s">
        <v>53</v>
      </c>
      <c r="D43" s="61"/>
      <c r="E43" s="62">
        <f>E41+E42</f>
        <v>2408.4</v>
      </c>
      <c r="F43" s="63"/>
      <c r="G43" s="63"/>
      <c r="H43" s="63"/>
      <c r="I43" s="64" t="s">
        <v>78</v>
      </c>
      <c r="J43" s="64"/>
      <c r="K43" s="65"/>
    </row>
    <row r="44" spans="2:11" ht="14.4" thickBot="1"/>
    <row r="45" spans="2:11" ht="55.2">
      <c r="B45" s="66">
        <v>307845</v>
      </c>
      <c r="C45" s="75">
        <v>20</v>
      </c>
      <c r="D45" s="77" t="s">
        <v>61</v>
      </c>
      <c r="E45" s="69"/>
      <c r="F45" s="48"/>
      <c r="G45" s="48"/>
      <c r="H45" s="48"/>
      <c r="I45" s="48"/>
      <c r="J45" s="48"/>
      <c r="K45" s="49"/>
    </row>
    <row r="46" spans="2:11" ht="27.6">
      <c r="B46" s="72" t="s">
        <v>48</v>
      </c>
      <c r="C46" s="73" t="s">
        <v>42</v>
      </c>
      <c r="D46" s="73" t="s">
        <v>49</v>
      </c>
      <c r="E46" s="74" t="s">
        <v>50</v>
      </c>
      <c r="F46" s="73" t="s">
        <v>72</v>
      </c>
      <c r="G46" s="73" t="s">
        <v>73</v>
      </c>
      <c r="H46" s="73" t="s">
        <v>23</v>
      </c>
      <c r="I46" s="73" t="s">
        <v>74</v>
      </c>
      <c r="J46" s="73"/>
      <c r="K46" s="53"/>
    </row>
    <row r="47" spans="2:11">
      <c r="B47" s="50"/>
      <c r="C47" s="52" t="s">
        <v>44</v>
      </c>
      <c r="D47" s="51">
        <v>4</v>
      </c>
      <c r="E47" s="51">
        <f>D47*C45</f>
        <v>80</v>
      </c>
      <c r="F47" s="51"/>
      <c r="G47" s="51"/>
      <c r="H47" s="51"/>
      <c r="I47" s="51"/>
      <c r="J47" s="51"/>
      <c r="K47" s="53"/>
    </row>
    <row r="48" spans="2:11" ht="27.6">
      <c r="B48" s="50"/>
      <c r="C48" s="52" t="s">
        <v>45</v>
      </c>
      <c r="D48" s="51"/>
      <c r="E48" s="51">
        <v>370</v>
      </c>
      <c r="F48" s="51"/>
      <c r="G48" s="51"/>
      <c r="H48" s="51"/>
      <c r="I48" s="51"/>
      <c r="J48" s="51"/>
      <c r="K48" s="53"/>
    </row>
    <row r="49" spans="2:11" ht="27.6">
      <c r="B49" s="54"/>
      <c r="C49" s="52" t="s">
        <v>43</v>
      </c>
      <c r="D49" s="51"/>
      <c r="E49" s="55">
        <v>250</v>
      </c>
      <c r="F49" s="51"/>
      <c r="G49" s="51"/>
      <c r="H49" s="51"/>
      <c r="I49" s="51" t="s">
        <v>75</v>
      </c>
      <c r="J49" s="51"/>
      <c r="K49" s="53"/>
    </row>
    <row r="50" spans="2:11" ht="55.2">
      <c r="B50" s="54"/>
      <c r="C50" s="52" t="s">
        <v>81</v>
      </c>
      <c r="D50" s="51"/>
      <c r="E50" s="55">
        <v>170</v>
      </c>
      <c r="F50" s="51"/>
      <c r="G50" s="51"/>
      <c r="H50" s="51"/>
      <c r="I50" s="51"/>
      <c r="J50" s="51"/>
      <c r="K50" s="53"/>
    </row>
    <row r="51" spans="2:11">
      <c r="B51" s="50"/>
      <c r="C51" s="52" t="s">
        <v>51</v>
      </c>
      <c r="D51" s="51"/>
      <c r="E51" s="51">
        <v>200</v>
      </c>
      <c r="F51" s="51"/>
      <c r="G51" s="51"/>
      <c r="H51" s="51"/>
      <c r="I51" s="51" t="s">
        <v>76</v>
      </c>
      <c r="J51" s="51"/>
      <c r="K51" s="53"/>
    </row>
    <row r="52" spans="2:11">
      <c r="B52" s="50"/>
      <c r="C52" s="51"/>
      <c r="D52" s="51"/>
      <c r="E52" s="56">
        <f>SUM(E47:E51)</f>
        <v>1070</v>
      </c>
      <c r="F52" s="51"/>
      <c r="G52" s="51"/>
      <c r="H52" s="51"/>
      <c r="I52" s="51" t="s">
        <v>77</v>
      </c>
      <c r="J52" s="51"/>
      <c r="K52" s="53"/>
    </row>
    <row r="53" spans="2:11" ht="41.4">
      <c r="B53" s="50"/>
      <c r="C53" s="52" t="s">
        <v>52</v>
      </c>
      <c r="D53" s="51"/>
      <c r="E53" s="57">
        <f>E42</f>
        <v>1450.4</v>
      </c>
      <c r="F53" s="51"/>
      <c r="G53" s="51"/>
      <c r="H53" s="51"/>
      <c r="I53" s="52" t="s">
        <v>78</v>
      </c>
      <c r="J53" s="52"/>
      <c r="K53" s="58" t="s">
        <v>79</v>
      </c>
    </row>
    <row r="54" spans="2:11" ht="42" thickBot="1">
      <c r="B54" s="59"/>
      <c r="C54" s="60" t="s">
        <v>53</v>
      </c>
      <c r="D54" s="61"/>
      <c r="E54" s="62">
        <f>E52+E53</f>
        <v>2520.4</v>
      </c>
      <c r="F54" s="63"/>
      <c r="G54" s="63"/>
      <c r="H54" s="63"/>
      <c r="I54" s="64" t="s">
        <v>78</v>
      </c>
      <c r="J54" s="64"/>
      <c r="K54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day by day</vt:lpstr>
      <vt:lpstr>budjet for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Groups</cp:lastModifiedBy>
  <dcterms:created xsi:type="dcterms:W3CDTF">2015-06-05T18:17:20Z</dcterms:created>
  <dcterms:modified xsi:type="dcterms:W3CDTF">2024-10-20T08:39:22Z</dcterms:modified>
</cp:coreProperties>
</file>