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Rhone Lyon- Lyon Voyage all groups\Rhone Lyon- Lyon Voyage 1909\"/>
    </mc:Choice>
  </mc:AlternateContent>
  <xr:revisionPtr revIDLastSave="0" documentId="13_ncr:1_{26E239DB-228A-492C-9CD9-BD011C0E48F9}" xr6:coauthVersionLast="36" xr6:coauthVersionMax="36" xr10:uidLastSave="{00000000-0000-0000-0000-000000000000}"/>
  <bookViews>
    <workbookView xWindow="0" yWindow="0" windowWidth="21600" windowHeight="9525" activeTab="2" xr2:uid="{8146C8F4-E82B-4DC3-9446-DEE8F6AB393E}"/>
  </bookViews>
  <sheets>
    <sheet name="day to day" sheetId="1" r:id="rId1"/>
    <sheet name="cost" sheetId="2" r:id="rId2"/>
    <sheet name="cash for guid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E18" i="3" l="1"/>
  <c r="E23" i="3"/>
  <c r="E22" i="3"/>
  <c r="E24" i="3" s="1"/>
  <c r="E12" i="3"/>
  <c r="E10" i="3"/>
  <c r="E6" i="3"/>
  <c r="E28" i="2"/>
  <c r="D28" i="2"/>
  <c r="C2" i="2" l="1"/>
  <c r="D25" i="2" l="1"/>
  <c r="A3" i="1" l="1"/>
  <c r="A4" i="1" s="1"/>
  <c r="A5" i="1" s="1"/>
  <c r="A6" i="1" s="1"/>
  <c r="A7" i="1" s="1"/>
  <c r="A8" i="1" l="1"/>
  <c r="A9" i="1" s="1"/>
  <c r="A10" i="1" s="1"/>
</calcChain>
</file>

<file path=xl/sharedStrings.xml><?xml version="1.0" encoding="utf-8"?>
<sst xmlns="http://schemas.openxmlformats.org/spreadsheetml/2006/main" count="118" uniqueCount="84">
  <si>
    <t>Lyon 02:00</t>
  </si>
  <si>
    <t xml:space="preserve"> Mâcon 18:30</t>
  </si>
  <si>
    <t xml:space="preserve">Chalon-sur-Saôn
e 13:30 / Tournus 19:00 </t>
  </si>
  <si>
    <t>Chalon-sur-Saôn
e 08:00 / Tournus 16:00 / Mâcon 21:30</t>
  </si>
  <si>
    <t>Lyon 07:00</t>
  </si>
  <si>
    <t>Viviers 08:00</t>
  </si>
  <si>
    <r>
      <t>·</t>
    </r>
    <r>
      <rPr>
        <sz val="7"/>
        <color rgb="FF0D0D0D"/>
        <rFont val="Arial"/>
        <family val="2"/>
      </rPr>
      <t xml:space="preserve">         </t>
    </r>
    <r>
      <rPr>
        <sz val="12"/>
        <color rgb="FF0D0D0D"/>
        <rFont val="Arial"/>
        <family val="2"/>
      </rPr>
      <t>Pont du Gard visit</t>
    </r>
    <r>
      <rPr>
        <sz val="10"/>
        <color rgb="FF0D0D0D"/>
        <rFont val="Arial"/>
        <family val="2"/>
      </rPr>
      <t xml:space="preserve"> at 09:30 back to ship at 12:30</t>
    </r>
  </si>
  <si>
    <t>Arles 15:30</t>
  </si>
  <si>
    <t>Lyon 18:00</t>
  </si>
  <si>
    <t>Itenarary</t>
  </si>
  <si>
    <t>Arrivel</t>
  </si>
  <si>
    <t>Date</t>
  </si>
  <si>
    <t>Pick up from ship at 08:30 and return to ship at 13:00 for lunch, pick up at 15:30-18:30 •	Visit to Chateau De Cormatin
•	Ship returns to Macon for lunch
•	Local vineyard tasting tour</t>
  </si>
  <si>
    <t>BALAS/CLAIRE</t>
  </si>
  <si>
    <t>shamir/yuval</t>
  </si>
  <si>
    <t>+972 52-264-0949</t>
  </si>
  <si>
    <t>+972 52-333-1905</t>
  </si>
  <si>
    <t>day</t>
  </si>
  <si>
    <t>Depart</t>
  </si>
  <si>
    <t>Chateauneuf du Pape 13:30/ Avignion 16:30</t>
  </si>
  <si>
    <t>Avignion 12:00/Arles 21:00</t>
  </si>
  <si>
    <t>coach hours</t>
  </si>
  <si>
    <t>remark</t>
  </si>
  <si>
    <t>p.file nu.</t>
  </si>
  <si>
    <t>guide</t>
  </si>
  <si>
    <t>pax</t>
  </si>
  <si>
    <t>2 groups land at MRS AP with LY321 06:35 - 10:05. from AP drive to Aix En Provence for a tour. Overnight there</t>
  </si>
  <si>
    <t>14:00 transfer from Chateauneuf du Pape to  Carrieres Des Lumieres. Return to ship at 19:00 in Avignion</t>
  </si>
  <si>
    <t>need to purches individual tickets online</t>
  </si>
  <si>
    <t>no need for coach</t>
  </si>
  <si>
    <t>Pick up from ship at 09:00 panoramic tour until 13:00 and 15:30-17:30 more panoramic</t>
  </si>
  <si>
    <t>09:00 bus to Fontaine De Vaucluse , then continue to Lyon</t>
  </si>
  <si>
    <t>•	Tour in Beaune (Hospices de Beaune) pick up 08:30back to ship 13:00. afternoon walking tour in Tournus</t>
  </si>
  <si>
    <t>total pax</t>
  </si>
  <si>
    <t>budjet</t>
  </si>
  <si>
    <t>date</t>
  </si>
  <si>
    <t>activity</t>
  </si>
  <si>
    <t>rate pp</t>
  </si>
  <si>
    <t>rate per group</t>
  </si>
  <si>
    <t>coach</t>
  </si>
  <si>
    <t>hotel</t>
  </si>
  <si>
    <t>coach Carrieres Des Lumieres</t>
  </si>
  <si>
    <t>Carrieres Des Lumieres tickets</t>
  </si>
  <si>
    <t xml:space="preserve"> petit train in Avignion</t>
  </si>
  <si>
    <t>coach Pont du Gard</t>
  </si>
  <si>
    <t>enrtance Pont du Gard</t>
  </si>
  <si>
    <t>Coach Lyon</t>
  </si>
  <si>
    <t>coach to Beaune</t>
  </si>
  <si>
    <t>Entrance to Beaune</t>
  </si>
  <si>
    <t>Cormatin &amp; Wine tasting (08h30/13h00 - 15h30/18h30)</t>
  </si>
  <si>
    <t>Cormatin &amp; Wine tasting - Hameau du Boeuf</t>
  </si>
  <si>
    <t>GUIDE ON SPOT</t>
  </si>
  <si>
    <t>transfer to AP</t>
  </si>
  <si>
    <t>RETURN FLIGHT</t>
  </si>
  <si>
    <r>
      <t>AF 7365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11:55 - 13:05 LY324 15:45 - 21:05</t>
    </r>
  </si>
  <si>
    <t>morning transfer to LYON AP</t>
  </si>
  <si>
    <t>2 groups  at Best Western le Galice. 3 courses menu+ water and coffee sare included</t>
  </si>
  <si>
    <t>10:45 - 17:30</t>
  </si>
  <si>
    <t>08:45 - 17:30</t>
  </si>
  <si>
    <t>13:30-19:00</t>
  </si>
  <si>
    <t>invoice Mundo</t>
  </si>
  <si>
    <t>invoice to hotel</t>
  </si>
  <si>
    <t>tip to restaurant</t>
  </si>
  <si>
    <t>cash on spot</t>
  </si>
  <si>
    <t>paid by Shiri CC</t>
  </si>
  <si>
    <t>08:30 - 12:45</t>
  </si>
  <si>
    <t>08:30 petit train in Avignion. Afternoon walking tour in Arles</t>
  </si>
  <si>
    <t>09h00-13h00/15h30-18h30. local guides: PIERRE +33612493520
CELINE +33663908059</t>
  </si>
  <si>
    <t>local guide lyon</t>
  </si>
  <si>
    <r>
      <t>08h</t>
    </r>
    <r>
      <rPr>
        <b/>
        <sz val="16"/>
        <color rgb="FFC0504D"/>
        <rFont val="Calibri"/>
        <family val="2"/>
      </rPr>
      <t>15</t>
    </r>
    <r>
      <rPr>
        <sz val="16"/>
        <color theme="1"/>
        <rFont val="Calibri"/>
        <family val="2"/>
      </rPr>
      <t>/12h30</t>
    </r>
  </si>
  <si>
    <t>cash on the spot</t>
  </si>
  <si>
    <t>pick up at 9:00</t>
  </si>
  <si>
    <t>water</t>
  </si>
  <si>
    <t>tips for drivers</t>
  </si>
  <si>
    <r>
      <t>09h00</t>
    </r>
    <r>
      <rPr>
        <sz val="16"/>
        <color theme="1"/>
        <rFont val="Calibri"/>
        <family val="2"/>
      </rPr>
      <t xml:space="preserve">/13h00 – </t>
    </r>
    <r>
      <rPr>
        <b/>
        <sz val="16"/>
        <color rgb="FFC0504D"/>
        <rFont val="Calibri"/>
        <family val="2"/>
      </rPr>
      <t>15.00</t>
    </r>
    <r>
      <rPr>
        <sz val="16"/>
        <color theme="1"/>
        <rFont val="Calibri"/>
        <family val="2"/>
      </rPr>
      <t>/18h30</t>
    </r>
  </si>
  <si>
    <t>entrance Cormatain</t>
  </si>
  <si>
    <t>local guide</t>
  </si>
  <si>
    <t>invoice GCE</t>
  </si>
  <si>
    <t>day to day</t>
  </si>
  <si>
    <t>cost pp</t>
  </si>
  <si>
    <t>cost per group</t>
  </si>
  <si>
    <t>Emergancy</t>
  </si>
  <si>
    <t>Eshel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</si>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</sst>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color rgb="FF002060"/>
      <name val="Arial"/>
      <family val="2"/>
      <scheme val="minor"/>
    </font>
    <font>
      <sz val="11"/>
      <color rgb="FF7030A0"/>
      <name val="Arial"/>
      <family val="2"/>
      <scheme val="minor"/>
    </font>
    <font>
      <sz val="11"/>
      <name val="Arial"/>
      <family val="2"/>
      <scheme val="minor"/>
    </font>
    <font>
      <sz val="10"/>
      <color rgb="FF0D0D0D"/>
      <name val="Arial"/>
      <family val="2"/>
    </font>
    <font>
      <sz val="7"/>
      <color rgb="FF0D0D0D"/>
      <name val="Arial"/>
      <family val="2"/>
    </font>
    <font>
      <sz val="12"/>
      <color rgb="FF0D0D0D"/>
      <name val="Arial"/>
      <family val="2"/>
    </font>
    <font>
      <sz val="12"/>
      <color rgb="FF333333"/>
      <name val="Arial"/>
      <family val="2"/>
      <scheme val="minor"/>
    </font>
    <font>
      <b/>
      <sz val="12"/>
      <color theme="0"/>
      <name val="Univers Condensed (PCL6)"/>
      <charset val="177"/>
    </font>
    <font>
      <sz val="11"/>
      <color rgb="FFFF0000"/>
      <name val="Arial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b/>
      <sz val="16"/>
      <color rgb="FFC0504D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vertical="center" wrapText="1"/>
    </xf>
    <xf numFmtId="0" fontId="4" fillId="0" borderId="2" xfId="1" applyNumberFormat="1" applyFont="1" applyBorder="1" applyAlignment="1">
      <alignment horizontal="center" vertical="center" wrapText="1" readingOrder="1"/>
    </xf>
    <xf numFmtId="0" fontId="10" fillId="7" borderId="4" xfId="0" applyFont="1" applyFill="1" applyBorder="1" applyAlignment="1">
      <alignment wrapText="1"/>
    </xf>
    <xf numFmtId="0" fontId="10" fillId="7" borderId="3" xfId="0" applyFont="1" applyFill="1" applyBorder="1" applyAlignment="1">
      <alignment wrapText="1"/>
    </xf>
    <xf numFmtId="16" fontId="0" fillId="3" borderId="1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 indent="2"/>
    </xf>
    <xf numFmtId="0" fontId="0" fillId="0" borderId="0" xfId="0" applyAlignment="1">
      <alignment horizont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 readingOrder="1"/>
    </xf>
    <xf numFmtId="16" fontId="0" fillId="0" borderId="0" xfId="0" applyNumberFormat="1"/>
    <xf numFmtId="0" fontId="11" fillId="0" borderId="0" xfId="0" applyFont="1"/>
    <xf numFmtId="0" fontId="1" fillId="0" borderId="0" xfId="0" applyFont="1"/>
    <xf numFmtId="0" fontId="12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/>
    <xf numFmtId="0" fontId="14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/>
  </cellXfs>
  <cellStyles count="2">
    <cellStyle name="Normal" xfId="0" builtinId="0"/>
    <cellStyle name="Normal 2" xfId="1" xr:uid="{C94882E8-F25E-4ECB-9480-A1C17A06CB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23245-ABE2-4D46-8140-F6D47CA04E0F}">
  <dimension ref="A1:K10"/>
  <sheetViews>
    <sheetView topLeftCell="A3" zoomScale="110" zoomScaleNormal="110" workbookViewId="0">
      <selection activeCell="E2" sqref="E2:F10"/>
    </sheetView>
  </sheetViews>
  <sheetFormatPr defaultRowHeight="14.25"/>
  <cols>
    <col min="2" max="2" width="10.75" bestFit="1" customWidth="1"/>
    <col min="3" max="3" width="20.375" customWidth="1"/>
    <col min="4" max="4" width="10.75" customWidth="1"/>
    <col min="5" max="5" width="28.25" customWidth="1"/>
    <col min="6" max="6" width="23.875" customWidth="1"/>
    <col min="7" max="7" width="24.875" customWidth="1"/>
  </cols>
  <sheetData>
    <row r="1" spans="1:11" ht="15">
      <c r="A1" s="16" t="s">
        <v>17</v>
      </c>
      <c r="B1" s="14" t="s">
        <v>11</v>
      </c>
      <c r="C1" s="13" t="s">
        <v>10</v>
      </c>
      <c r="D1" s="14" t="s">
        <v>18</v>
      </c>
      <c r="E1" s="13" t="s">
        <v>9</v>
      </c>
      <c r="F1" s="13" t="s">
        <v>21</v>
      </c>
      <c r="G1" s="13" t="s">
        <v>22</v>
      </c>
      <c r="H1" s="25" t="s">
        <v>23</v>
      </c>
      <c r="I1" s="25" t="s">
        <v>25</v>
      </c>
      <c r="J1" s="25" t="s">
        <v>24</v>
      </c>
    </row>
    <row r="2" spans="1:11" ht="75" customHeight="1">
      <c r="A2" s="16">
        <v>1</v>
      </c>
      <c r="B2" s="15">
        <v>45553</v>
      </c>
      <c r="C2" s="13" t="s">
        <v>56</v>
      </c>
      <c r="D2" s="14"/>
      <c r="E2" s="13" t="s">
        <v>26</v>
      </c>
      <c r="F2" s="13" t="s">
        <v>57</v>
      </c>
      <c r="G2" s="7"/>
      <c r="H2" s="18">
        <v>304499</v>
      </c>
      <c r="I2" s="31">
        <v>33</v>
      </c>
      <c r="J2" s="21" t="s">
        <v>13</v>
      </c>
      <c r="K2" t="s">
        <v>15</v>
      </c>
    </row>
    <row r="3" spans="1:11" ht="31.5">
      <c r="A3" s="6">
        <f>A2+1</f>
        <v>2</v>
      </c>
      <c r="B3" s="9">
        <v>45554</v>
      </c>
      <c r="C3" s="7"/>
      <c r="D3" s="8" t="s">
        <v>8</v>
      </c>
      <c r="E3" s="2" t="s">
        <v>31</v>
      </c>
      <c r="F3" s="7" t="s">
        <v>58</v>
      </c>
      <c r="G3" s="7"/>
      <c r="H3" s="19">
        <v>303678</v>
      </c>
      <c r="I3" s="26">
        <v>27</v>
      </c>
      <c r="J3" s="20" t="s">
        <v>14</v>
      </c>
      <c r="K3" t="s">
        <v>16</v>
      </c>
    </row>
    <row r="4" spans="1:11" ht="93" customHeight="1">
      <c r="A4" s="6">
        <f t="shared" ref="A4:A10" si="0">A3+1</f>
        <v>3</v>
      </c>
      <c r="B4" s="5">
        <v>45555</v>
      </c>
      <c r="C4" s="4" t="s">
        <v>19</v>
      </c>
      <c r="D4" s="3">
        <v>0.58333333333333337</v>
      </c>
      <c r="E4" s="2" t="s">
        <v>27</v>
      </c>
      <c r="F4" s="10" t="s">
        <v>59</v>
      </c>
      <c r="G4" s="10" t="s">
        <v>28</v>
      </c>
    </row>
    <row r="5" spans="1:11" ht="42.75">
      <c r="A5" s="6">
        <f t="shared" si="0"/>
        <v>4</v>
      </c>
      <c r="B5" s="5">
        <v>45556</v>
      </c>
      <c r="C5" s="22" t="s">
        <v>7</v>
      </c>
      <c r="D5" s="3" t="s">
        <v>20</v>
      </c>
      <c r="E5" s="2" t="s">
        <v>66</v>
      </c>
      <c r="F5" s="10" t="s">
        <v>29</v>
      </c>
      <c r="G5" s="10"/>
    </row>
    <row r="6" spans="1:11" ht="27.75">
      <c r="A6" s="6">
        <f t="shared" si="0"/>
        <v>5</v>
      </c>
      <c r="B6" s="5">
        <v>45557</v>
      </c>
      <c r="C6" s="11" t="s">
        <v>5</v>
      </c>
      <c r="D6" s="3">
        <v>0.54166666666666663</v>
      </c>
      <c r="E6" s="23" t="s">
        <v>6</v>
      </c>
      <c r="F6" s="24" t="s">
        <v>65</v>
      </c>
    </row>
    <row r="7" spans="1:11" ht="57">
      <c r="A7" s="6">
        <f t="shared" si="0"/>
        <v>6</v>
      </c>
      <c r="B7" s="9">
        <v>45558</v>
      </c>
      <c r="C7" s="12" t="s">
        <v>4</v>
      </c>
      <c r="D7" s="8">
        <v>0.75</v>
      </c>
      <c r="E7" s="17" t="s">
        <v>30</v>
      </c>
      <c r="F7" s="7" t="s">
        <v>67</v>
      </c>
    </row>
    <row r="8" spans="1:11" ht="71.25">
      <c r="A8" s="6">
        <f t="shared" si="0"/>
        <v>7</v>
      </c>
      <c r="B8" s="5">
        <v>45559</v>
      </c>
      <c r="C8" s="11" t="s">
        <v>3</v>
      </c>
      <c r="D8" s="3" t="s">
        <v>2</v>
      </c>
      <c r="E8" s="10" t="s">
        <v>32</v>
      </c>
      <c r="F8" s="33" t="s">
        <v>69</v>
      </c>
    </row>
    <row r="9" spans="1:11" ht="85.5">
      <c r="A9" s="6">
        <f t="shared" si="0"/>
        <v>8</v>
      </c>
      <c r="B9" s="9">
        <v>45560</v>
      </c>
      <c r="C9" s="7"/>
      <c r="D9" s="8" t="s">
        <v>1</v>
      </c>
      <c r="E9" s="34" t="s">
        <v>12</v>
      </c>
      <c r="F9" s="35" t="s">
        <v>74</v>
      </c>
    </row>
    <row r="10" spans="1:11" ht="42.75">
      <c r="A10" s="6">
        <f t="shared" si="0"/>
        <v>9</v>
      </c>
      <c r="B10" s="5">
        <v>45561</v>
      </c>
      <c r="C10" s="4" t="s">
        <v>0</v>
      </c>
      <c r="D10" s="3" t="s">
        <v>55</v>
      </c>
      <c r="E10" s="30" t="s">
        <v>54</v>
      </c>
      <c r="F10" s="1" t="s">
        <v>71</v>
      </c>
      <c r="G1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D1ED-308B-434B-A41A-5306410FA404}">
  <dimension ref="B2:F28"/>
  <sheetViews>
    <sheetView workbookViewId="0">
      <selection activeCell="E8" sqref="E8"/>
    </sheetView>
  </sheetViews>
  <sheetFormatPr defaultRowHeight="14.25"/>
  <cols>
    <col min="6" max="6" width="18.75" customWidth="1"/>
  </cols>
  <sheetData>
    <row r="2" spans="2:6">
      <c r="B2" t="s">
        <v>33</v>
      </c>
      <c r="C2">
        <f>(33+27)/2</f>
        <v>30</v>
      </c>
    </row>
    <row r="3" spans="2:6">
      <c r="B3" t="s">
        <v>34</v>
      </c>
      <c r="C3">
        <v>550</v>
      </c>
    </row>
    <row r="5" spans="2:6">
      <c r="B5" t="s">
        <v>35</v>
      </c>
      <c r="C5" t="s">
        <v>36</v>
      </c>
      <c r="D5" t="s">
        <v>37</v>
      </c>
      <c r="E5" t="s">
        <v>38</v>
      </c>
    </row>
    <row r="6" spans="2:6">
      <c r="B6" s="27">
        <v>45553</v>
      </c>
      <c r="C6" t="s">
        <v>39</v>
      </c>
      <c r="E6">
        <v>1000</v>
      </c>
      <c r="F6" t="s">
        <v>60</v>
      </c>
    </row>
    <row r="7" spans="2:6">
      <c r="B7" s="27">
        <v>45553</v>
      </c>
      <c r="C7" t="s">
        <v>40</v>
      </c>
      <c r="D7">
        <f>157+2.75+40+7.5</f>
        <v>207.25</v>
      </c>
      <c r="F7" t="s">
        <v>61</v>
      </c>
    </row>
    <row r="8" spans="2:6" ht="42.75">
      <c r="B8" s="27">
        <v>45553</v>
      </c>
      <c r="C8" s="17" t="s">
        <v>62</v>
      </c>
      <c r="E8">
        <v>50</v>
      </c>
      <c r="F8" t="s">
        <v>63</v>
      </c>
    </row>
    <row r="9" spans="2:6">
      <c r="B9" s="27">
        <v>45554</v>
      </c>
      <c r="C9" t="s">
        <v>39</v>
      </c>
      <c r="E9">
        <v>1600</v>
      </c>
      <c r="F9" t="s">
        <v>60</v>
      </c>
    </row>
    <row r="10" spans="2:6" ht="57">
      <c r="B10" s="27">
        <v>45555</v>
      </c>
      <c r="C10" s="17" t="s">
        <v>41</v>
      </c>
      <c r="E10" s="32">
        <v>800</v>
      </c>
      <c r="F10" t="s">
        <v>60</v>
      </c>
    </row>
    <row r="11" spans="2:6" ht="57">
      <c r="B11" s="27">
        <v>45555</v>
      </c>
      <c r="C11" s="17" t="s">
        <v>42</v>
      </c>
      <c r="D11" s="32">
        <v>14.5</v>
      </c>
      <c r="F11" t="s">
        <v>64</v>
      </c>
    </row>
    <row r="12" spans="2:6" ht="42.75">
      <c r="B12" s="27">
        <v>45556</v>
      </c>
      <c r="C12" s="17" t="s">
        <v>43</v>
      </c>
      <c r="D12">
        <v>10.5</v>
      </c>
      <c r="F12" t="s">
        <v>60</v>
      </c>
    </row>
    <row r="13" spans="2:6" ht="42.75">
      <c r="B13" s="27">
        <v>45557</v>
      </c>
      <c r="C13" s="17" t="s">
        <v>44</v>
      </c>
      <c r="E13">
        <v>770</v>
      </c>
      <c r="F13" t="s">
        <v>60</v>
      </c>
    </row>
    <row r="14" spans="2:6" ht="42.75">
      <c r="B14" s="27">
        <v>45557</v>
      </c>
      <c r="C14" s="17" t="s">
        <v>45</v>
      </c>
      <c r="E14">
        <v>160</v>
      </c>
      <c r="F14" t="s">
        <v>60</v>
      </c>
    </row>
    <row r="15" spans="2:6" ht="28.5">
      <c r="B15" s="27">
        <v>45558</v>
      </c>
      <c r="C15" s="17" t="s">
        <v>46</v>
      </c>
      <c r="E15">
        <v>950</v>
      </c>
      <c r="F15" t="s">
        <v>60</v>
      </c>
    </row>
    <row r="16" spans="2:6" ht="28.5">
      <c r="B16" s="27">
        <v>45558</v>
      </c>
      <c r="C16" s="17" t="s">
        <v>68</v>
      </c>
      <c r="E16" s="28">
        <v>250</v>
      </c>
      <c r="F16" t="s">
        <v>70</v>
      </c>
    </row>
    <row r="17" spans="2:6" ht="28.5">
      <c r="B17" s="27">
        <v>45559</v>
      </c>
      <c r="C17" s="17" t="s">
        <v>47</v>
      </c>
      <c r="E17">
        <v>620</v>
      </c>
      <c r="F17" t="s">
        <v>60</v>
      </c>
    </row>
    <row r="18" spans="2:6" ht="42.75">
      <c r="B18" s="27">
        <v>45559</v>
      </c>
      <c r="C18" s="17" t="s">
        <v>48</v>
      </c>
      <c r="D18">
        <v>10</v>
      </c>
      <c r="F18" t="s">
        <v>60</v>
      </c>
    </row>
    <row r="19" spans="2:6" ht="99.75">
      <c r="B19" s="27">
        <v>45560</v>
      </c>
      <c r="C19" s="17" t="s">
        <v>49</v>
      </c>
      <c r="E19">
        <v>980</v>
      </c>
      <c r="F19" t="s">
        <v>60</v>
      </c>
    </row>
    <row r="20" spans="2:6" ht="42.75">
      <c r="B20" s="27">
        <v>45560</v>
      </c>
      <c r="C20" s="17" t="s">
        <v>75</v>
      </c>
      <c r="D20">
        <v>11</v>
      </c>
      <c r="F20" t="s">
        <v>77</v>
      </c>
    </row>
    <row r="21" spans="2:6" ht="28.5">
      <c r="B21" s="27">
        <v>45560</v>
      </c>
      <c r="C21" s="17" t="s">
        <v>76</v>
      </c>
      <c r="E21">
        <v>240</v>
      </c>
      <c r="F21" t="s">
        <v>77</v>
      </c>
    </row>
    <row r="22" spans="2:6" ht="71.25">
      <c r="B22" s="27">
        <v>45560</v>
      </c>
      <c r="C22" s="17" t="s">
        <v>50</v>
      </c>
      <c r="D22">
        <v>17</v>
      </c>
      <c r="F22" t="s">
        <v>60</v>
      </c>
    </row>
    <row r="23" spans="2:6" ht="42.75">
      <c r="B23" s="27">
        <v>45560</v>
      </c>
      <c r="C23" s="17" t="s">
        <v>51</v>
      </c>
      <c r="E23">
        <v>90</v>
      </c>
      <c r="F23" t="s">
        <v>60</v>
      </c>
    </row>
    <row r="24" spans="2:6" ht="28.5">
      <c r="B24" s="27">
        <v>45561</v>
      </c>
      <c r="C24" s="17" t="s">
        <v>52</v>
      </c>
      <c r="E24">
        <v>430</v>
      </c>
      <c r="F24" t="s">
        <v>60</v>
      </c>
    </row>
    <row r="25" spans="2:6" ht="28.5">
      <c r="B25" s="27">
        <v>45561</v>
      </c>
      <c r="C25" s="17" t="s">
        <v>53</v>
      </c>
      <c r="D25">
        <f>157*3.7/3.9</f>
        <v>148.94871794871796</v>
      </c>
    </row>
    <row r="26" spans="2:6">
      <c r="B26" s="27"/>
      <c r="C26" s="17" t="s">
        <v>72</v>
      </c>
      <c r="D26">
        <v>4</v>
      </c>
    </row>
    <row r="27" spans="2:6" ht="28.5">
      <c r="B27" s="27"/>
      <c r="C27" s="17" t="s">
        <v>73</v>
      </c>
      <c r="E27">
        <v>300</v>
      </c>
    </row>
    <row r="28" spans="2:6" ht="15">
      <c r="D28" s="29">
        <f>SUM(D6:D27)+E28/C2</f>
        <v>697.86538461538464</v>
      </c>
      <c r="E28">
        <f>SUM(E6:E27)</f>
        <v>8240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A7B1F-468B-46F1-AF16-86FAF26B3A15}">
  <dimension ref="B3:E24"/>
  <sheetViews>
    <sheetView tabSelected="1" topLeftCell="A7" workbookViewId="0">
      <selection activeCell="E12" sqref="E12"/>
    </sheetView>
  </sheetViews>
  <sheetFormatPr defaultRowHeight="14.25"/>
  <cols>
    <col min="3" max="3" width="11.125" customWidth="1"/>
  </cols>
  <sheetData>
    <row r="3" spans="2:5" ht="31.5">
      <c r="B3" s="18">
        <v>304499</v>
      </c>
      <c r="C3" s="31">
        <v>33</v>
      </c>
      <c r="D3" s="21" t="s">
        <v>13</v>
      </c>
      <c r="E3" t="s">
        <v>15</v>
      </c>
    </row>
    <row r="4" spans="2:5" ht="28.5">
      <c r="B4" t="s">
        <v>78</v>
      </c>
      <c r="C4" t="s">
        <v>36</v>
      </c>
      <c r="D4" t="s">
        <v>79</v>
      </c>
      <c r="E4" s="17" t="s">
        <v>80</v>
      </c>
    </row>
    <row r="5" spans="2:5" ht="28.5">
      <c r="B5" s="27">
        <v>45553</v>
      </c>
      <c r="C5" s="17" t="s">
        <v>62</v>
      </c>
      <c r="E5">
        <v>50</v>
      </c>
    </row>
    <row r="6" spans="2:5">
      <c r="C6" s="17" t="s">
        <v>72</v>
      </c>
      <c r="D6">
        <v>4</v>
      </c>
      <c r="E6">
        <f>D6*C3</f>
        <v>132</v>
      </c>
    </row>
    <row r="7" spans="2:5" ht="28.5">
      <c r="C7" s="17" t="s">
        <v>73</v>
      </c>
      <c r="E7">
        <v>300</v>
      </c>
    </row>
    <row r="8" spans="2:5" ht="28.5">
      <c r="B8" s="27">
        <v>45558</v>
      </c>
      <c r="C8" s="17" t="s">
        <v>68</v>
      </c>
      <c r="E8" s="32">
        <v>250</v>
      </c>
    </row>
    <row r="9" spans="2:5">
      <c r="C9" s="17" t="s">
        <v>81</v>
      </c>
      <c r="E9">
        <v>200</v>
      </c>
    </row>
    <row r="10" spans="2:5" ht="15">
      <c r="E10" s="29">
        <f>SUM(E5:E9)</f>
        <v>932</v>
      </c>
    </row>
    <row r="11" spans="2:5">
      <c r="C11" s="17" t="s">
        <v>82</v>
      </c>
      <c r="E11" s="36">
        <v>1633</v>
      </c>
    </row>
    <row r="12" spans="2:5" ht="15">
      <c r="C12" s="37" t="s">
        <v>83</v>
      </c>
      <c r="D12" s="29"/>
      <c r="E12" s="38">
        <f>E10+E11</f>
        <v>2565</v>
      </c>
    </row>
    <row r="15" spans="2:5" ht="31.5">
      <c r="B15" s="19">
        <v>303678</v>
      </c>
      <c r="C15" s="26">
        <v>27</v>
      </c>
      <c r="D15" s="20" t="s">
        <v>14</v>
      </c>
      <c r="E15" t="s">
        <v>16</v>
      </c>
    </row>
    <row r="16" spans="2:5" ht="28.5">
      <c r="B16" t="s">
        <v>78</v>
      </c>
      <c r="C16" t="s">
        <v>36</v>
      </c>
      <c r="D16" t="s">
        <v>79</v>
      </c>
      <c r="E16" s="17" t="s">
        <v>80</v>
      </c>
    </row>
    <row r="17" spans="2:5" ht="28.5">
      <c r="B17" s="27">
        <v>45553</v>
      </c>
      <c r="C17" s="17" t="s">
        <v>62</v>
      </c>
      <c r="E17">
        <v>50</v>
      </c>
    </row>
    <row r="18" spans="2:5">
      <c r="C18" s="17" t="s">
        <v>72</v>
      </c>
      <c r="D18">
        <v>4</v>
      </c>
      <c r="E18">
        <f>D18*C15</f>
        <v>108</v>
      </c>
    </row>
    <row r="19" spans="2:5" ht="28.5">
      <c r="C19" s="17" t="s">
        <v>73</v>
      </c>
      <c r="E19">
        <v>300</v>
      </c>
    </row>
    <row r="20" spans="2:5" ht="28.5">
      <c r="B20" s="27">
        <v>45558</v>
      </c>
      <c r="C20" s="17" t="s">
        <v>68</v>
      </c>
      <c r="E20" s="32">
        <v>250</v>
      </c>
    </row>
    <row r="21" spans="2:5">
      <c r="C21" s="17" t="s">
        <v>81</v>
      </c>
      <c r="E21">
        <v>200</v>
      </c>
    </row>
    <row r="22" spans="2:5" ht="15">
      <c r="E22" s="29">
        <f>SUM(E17:E21)</f>
        <v>908</v>
      </c>
    </row>
    <row r="23" spans="2:5">
      <c r="C23" s="17" t="s">
        <v>82</v>
      </c>
      <c r="E23" s="36">
        <f>(196*9)*3.7/4</f>
        <v>1631.7</v>
      </c>
    </row>
    <row r="24" spans="2:5" ht="15">
      <c r="C24" s="37" t="s">
        <v>83</v>
      </c>
      <c r="D24" s="29"/>
      <c r="E24" s="38">
        <f>E22+E23</f>
        <v>2539.6999999999998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day to day</vt:lpstr>
      <vt:lpstr>cost</vt:lpstr>
      <vt:lpstr>cash for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 Goren</dc:creator>
  <cp:lastModifiedBy> </cp:lastModifiedBy>
  <dcterms:created xsi:type="dcterms:W3CDTF">2024-05-19T12:22:24Z</dcterms:created>
  <dcterms:modified xsi:type="dcterms:W3CDTF">2024-09-15T07:55:52Z</dcterms:modified>
</cp:coreProperties>
</file>