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-PAR Charter Countess all dates\Seine PAR-PAR Charter Countess 1806\"/>
    </mc:Choice>
  </mc:AlternateContent>
  <xr:revisionPtr revIDLastSave="0" documentId="13_ncr:1_{3EADC0DF-8FE8-4632-AE76-4AE36700469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Dan" sheetId="3" r:id="rId2"/>
    <sheet name="Orna" sheetId="4" r:id="rId3"/>
    <sheet name="Claire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F20" i="3" l="1"/>
  <c r="H20" i="3" s="1"/>
  <c r="I18" i="3"/>
  <c r="F16" i="3"/>
  <c r="F15" i="3"/>
  <c r="H15" i="3" s="1"/>
  <c r="F14" i="3"/>
  <c r="H14" i="3" s="1"/>
  <c r="F12" i="3"/>
  <c r="H12" i="3" s="1"/>
  <c r="H11" i="3"/>
  <c r="F10" i="3"/>
  <c r="H10" i="3" s="1"/>
  <c r="F9" i="3"/>
  <c r="H9" i="3" s="1"/>
  <c r="G19" i="4"/>
  <c r="E19" i="4"/>
  <c r="H17" i="4"/>
  <c r="E15" i="4"/>
  <c r="E14" i="4"/>
  <c r="G14" i="4" s="1"/>
  <c r="E13" i="4"/>
  <c r="G13" i="4" s="1"/>
  <c r="E11" i="4"/>
  <c r="G11" i="4" s="1"/>
  <c r="G10" i="4"/>
  <c r="E9" i="4"/>
  <c r="G9" i="4" s="1"/>
  <c r="G8" i="4"/>
  <c r="G17" i="4" s="1"/>
  <c r="E8" i="4"/>
  <c r="G20" i="2"/>
  <c r="E20" i="2"/>
  <c r="H18" i="2"/>
  <c r="E16" i="2"/>
  <c r="E15" i="2"/>
  <c r="G15" i="2" s="1"/>
  <c r="E14" i="2"/>
  <c r="G14" i="2" s="1"/>
  <c r="E12" i="2"/>
  <c r="G12" i="2" s="1"/>
  <c r="G11" i="2"/>
  <c r="E10" i="2"/>
  <c r="G10" i="2" s="1"/>
  <c r="E9" i="2"/>
  <c r="G9" i="2" s="1"/>
  <c r="H18" i="3" l="1"/>
  <c r="H22" i="3" s="1"/>
  <c r="G21" i="4"/>
  <c r="G18" i="2"/>
  <c r="G22" i="2" s="1"/>
</calcChain>
</file>

<file path=xl/sharedStrings.xml><?xml version="1.0" encoding="utf-8"?>
<sst xmlns="http://schemas.openxmlformats.org/spreadsheetml/2006/main" count="139" uniqueCount="87">
  <si>
    <t>Day</t>
  </si>
  <si>
    <t>Date</t>
  </si>
  <si>
    <t>Tuesday</t>
  </si>
  <si>
    <t>Paris 18:30</t>
  </si>
  <si>
    <t>Group 1</t>
  </si>
  <si>
    <t xml:space="preserve">Bus from CDG AP 13:20-17:30 visit Champs-Élysées, eiffel tower, then go to ship </t>
  </si>
  <si>
    <t>"הטיש הגדול"</t>
  </si>
  <si>
    <t>CDG</t>
  </si>
  <si>
    <t>LY323</t>
  </si>
  <si>
    <t>09:00 - 12:50</t>
  </si>
  <si>
    <t>Group 2</t>
  </si>
  <si>
    <t>Group 3</t>
  </si>
  <si>
    <t xml:space="preserve">Bus from CDG AP 10:20-17:30 visit Champs-Élysées, eiffel tower, then go to ship </t>
  </si>
  <si>
    <t>LY319</t>
  </si>
  <si>
    <t>05:50 - 09:50</t>
  </si>
  <si>
    <t>Wednesday</t>
  </si>
  <si>
    <t>Vernon 05:30</t>
  </si>
  <si>
    <t>Vernon 13:00</t>
  </si>
  <si>
    <t>Bus 08:30-12:30 from ship  to Giverny, . Visiting Claude Monet house, Back to ship at 12:30</t>
  </si>
  <si>
    <t xml:space="preserve">Thursday </t>
  </si>
  <si>
    <t>La Havre 06:00</t>
  </si>
  <si>
    <t xml:space="preserve">Frieday </t>
  </si>
  <si>
    <t>La Havre</t>
  </si>
  <si>
    <t xml:space="preserve">Bus 08:30-12:30 Visit Etretat, back to lunch at ship, 14:00-18:00  Honfleur </t>
  </si>
  <si>
    <t xml:space="preserve">09:45 little train  Etretat, the Guide Should Call  one day before arrival: 06 13 01 39 53 </t>
  </si>
  <si>
    <t xml:space="preserve">לשלוח תזכורת למדריך לשלוח ווטאפ בנוגע ליום למחרת יום לפני להתקשר </t>
  </si>
  <si>
    <t>Saturday</t>
  </si>
  <si>
    <t>Rouen 12:00</t>
  </si>
  <si>
    <t xml:space="preserve">La Havre 02:00 </t>
  </si>
  <si>
    <t>Walking tour, no coach no activete</t>
  </si>
  <si>
    <t>Sunday</t>
  </si>
  <si>
    <t>Les Andelys 08:00</t>
  </si>
  <si>
    <t>Rouen 01:30 / Les Andelys 14:30</t>
  </si>
  <si>
    <t xml:space="preserve">chateauvascoeuil@gmail.com / Chateau De Vascoeuil : 0 235 236 235 </t>
  </si>
  <si>
    <t>Monday</t>
  </si>
  <si>
    <t>Paris 05:00</t>
  </si>
  <si>
    <t>Paris</t>
  </si>
  <si>
    <t>LY328</t>
  </si>
  <si>
    <t>17:35-22:55</t>
  </si>
  <si>
    <t>LY324</t>
  </si>
  <si>
    <t>15:45-21:05</t>
  </si>
  <si>
    <t>Friday</t>
  </si>
  <si>
    <t>Claude Monet House. 14:30 Reservation &lt;reservation@claudemonetgiverny.fr&gt; 9h10+9h20+9h30+9h40</t>
  </si>
  <si>
    <t>Bus 0800-18:30 POINTE de Hoc, Omaha Beach + Lunch at local resturnt, Arromanches + Museum</t>
  </si>
  <si>
    <t>09:00 pick up from ship 2 groups panoramic tour 1 group montmart 12:30 back for lunch. 14:00 2 groups to monmart and 1 group panoramic.</t>
  </si>
  <si>
    <t xml:space="preserve">pick up from ship -8:15 to Musee DOrsay  to be at AP 12:45 </t>
  </si>
  <si>
    <t>Dan</t>
  </si>
  <si>
    <t>2 groups 09:00 from ship short panoramic and musee Dorsay. After musee Latin quertre to be at AP 14:30</t>
  </si>
  <si>
    <t xml:space="preserve">Promotrain &lt;contact@promotrain.fr&gt; /10:00  </t>
  </si>
  <si>
    <t>3 groups</t>
  </si>
  <si>
    <t>3 Groups</t>
  </si>
  <si>
    <t>Group 1+2</t>
  </si>
  <si>
    <t xml:space="preserve">3 Group </t>
  </si>
  <si>
    <t>Bus 08:30:13:00 Visit Chateau De Vascoeuil - 1 groups 09:30 Two groups 10:00</t>
  </si>
  <si>
    <t>מ</t>
  </si>
  <si>
    <t>Price per pax</t>
  </si>
  <si>
    <t>Price for all</t>
  </si>
  <si>
    <t>Spent</t>
  </si>
  <si>
    <t>Invoice y/n</t>
  </si>
  <si>
    <t>Notes</t>
  </si>
  <si>
    <t>Tips</t>
  </si>
  <si>
    <t>Water first day</t>
  </si>
  <si>
    <t>Chateau De Vascoeuil</t>
  </si>
  <si>
    <t>Claude Monet House</t>
  </si>
  <si>
    <t>MUSÉE DU DÉBARQUEMENT</t>
  </si>
  <si>
    <t>Etrat</t>
  </si>
  <si>
    <t>Promo train</t>
  </si>
  <si>
    <t>local guide lyone</t>
  </si>
  <si>
    <t>Emergency</t>
  </si>
  <si>
    <t>Eshel</t>
  </si>
  <si>
    <t>Total</t>
  </si>
  <si>
    <t>Dorsay</t>
  </si>
  <si>
    <t>052-2640949</t>
  </si>
  <si>
    <t>054-5490491</t>
  </si>
  <si>
    <t>050-6795880</t>
  </si>
  <si>
    <t>Passport</t>
  </si>
  <si>
    <t>id</t>
  </si>
  <si>
    <t>ID</t>
  </si>
  <si>
    <t>passport</t>
  </si>
  <si>
    <t xml:space="preserve">Extra for TL </t>
  </si>
  <si>
    <t>Claire Balas</t>
  </si>
  <si>
    <t>Orna Baum</t>
  </si>
  <si>
    <t>Dan Margolin</t>
  </si>
  <si>
    <r>
      <rPr>
        <b/>
        <sz val="11"/>
        <color rgb="FF00B050"/>
        <rFont val="Calibri"/>
        <family val="2"/>
        <scheme val="minor"/>
      </rPr>
      <t xml:space="preserve">Aromach 2 GROUPS 15:15 1 GROUP 15:30/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Resaurant hotel-de-normandie.fr  +33 (0)2 31 22 34 32 contact@hotel-de-normandie.fr</t>
    </r>
  </si>
  <si>
    <t>Monmart 1 group 10:00 1 group 15:00 and the other 15:30</t>
  </si>
  <si>
    <t xml:space="preserve">Musee de orsay 11":00 and 11:45 visites-reservations &lt;visites-reservations@musee-orsay.fr&gt; / carte.blanche@musee-orsay.fr / </t>
  </si>
  <si>
    <t xml:space="preserve">Resturant 13:45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</si>
</sst>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2929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2" fillId="4" borderId="1" xfId="0" applyFont="1" applyFill="1" applyBorder="1"/>
    <xf numFmtId="2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4" borderId="1" xfId="0" applyFont="1" applyFill="1" applyBorder="1"/>
    <xf numFmtId="14" fontId="3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 wrapText="1"/>
    </xf>
    <xf numFmtId="164" fontId="8" fillId="7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0" xfId="0" applyNumberFormat="1" applyFill="1"/>
    <xf numFmtId="0" fontId="0" fillId="6" borderId="1" xfId="0" applyFill="1" applyBorder="1"/>
    <xf numFmtId="0" fontId="0" fillId="6" borderId="1" xfId="0" applyNumberFormat="1" applyFill="1" applyBorder="1"/>
    <xf numFmtId="0" fontId="9" fillId="0" borderId="1" xfId="0" applyFont="1" applyBorder="1" applyAlignment="1">
      <alignment vertical="center" wrapText="1"/>
    </xf>
    <xf numFmtId="0" fontId="0" fillId="8" borderId="0" xfId="0" applyFill="1"/>
    <xf numFmtId="0" fontId="0" fillId="8" borderId="1" xfId="0" applyNumberFormat="1" applyFill="1" applyBorder="1"/>
    <xf numFmtId="0" fontId="0" fillId="0" borderId="1" xfId="0" applyBorder="1" applyAlignment="1">
      <alignment wrapText="1"/>
    </xf>
    <xf numFmtId="0" fontId="0" fillId="6" borderId="0" xfId="0" applyFill="1"/>
    <xf numFmtId="0" fontId="3" fillId="8" borderId="0" xfId="0" applyFont="1" applyFill="1"/>
    <xf numFmtId="0" fontId="0" fillId="6" borderId="1" xfId="0" applyFill="1" applyBorder="1" applyAlignment="1">
      <alignment horizontal="center" vertical="top"/>
    </xf>
    <xf numFmtId="0" fontId="0" fillId="6" borderId="1" xfId="0" applyNumberFormat="1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6" borderId="3" xfId="0" applyNumberFormat="1" applyFill="1" applyBorder="1" applyAlignment="1">
      <alignment horizontal="center" vertical="top"/>
    </xf>
    <xf numFmtId="0" fontId="0" fillId="0" borderId="3" xfId="0" applyBorder="1"/>
    <xf numFmtId="0" fontId="10" fillId="0" borderId="0" xfId="0" applyFont="1"/>
    <xf numFmtId="0" fontId="4" fillId="0" borderId="1" xfId="0" applyFont="1" applyBorder="1" applyAlignment="1">
      <alignment horizontal="center"/>
    </xf>
    <xf numFmtId="0" fontId="0" fillId="0" borderId="4" xfId="0" applyFont="1" applyBorder="1"/>
    <xf numFmtId="0" fontId="4" fillId="0" borderId="5" xfId="0" applyFont="1" applyBorder="1" applyAlignment="1">
      <alignment horizontal="center"/>
    </xf>
  </cellXfs>
  <cellStyles count="3">
    <cellStyle name="40% - Accent4" xfId="1" builtinId="43"/>
    <cellStyle name="Normal" xfId="0" builtinId="0"/>
    <cellStyle name="Normal 2" xfId="2" xr:uid="{B3786C5C-01C6-4C98-B0C5-1180140FFC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teauvascoeuil@gmail.com%20/%20Chateau%20De%20Vascoeuil%20:%200%20235%20236%2023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A10" workbookViewId="0">
      <selection activeCell="D13" sqref="D13"/>
    </sheetView>
  </sheetViews>
  <sheetFormatPr defaultRowHeight="15" x14ac:dyDescent="0.25"/>
  <cols>
    <col min="2" max="2" width="21.28515625" customWidth="1"/>
    <col min="6" max="6" width="19.42578125" customWidth="1"/>
    <col min="7" max="7" width="17.5703125" customWidth="1"/>
  </cols>
  <sheetData>
    <row r="1" spans="1:11" x14ac:dyDescent="0.2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</row>
    <row r="2" spans="1:11" ht="75" x14ac:dyDescent="0.25">
      <c r="A2" s="3" t="s">
        <v>2</v>
      </c>
      <c r="B2" s="4">
        <v>45461</v>
      </c>
      <c r="C2" s="5"/>
      <c r="D2" s="6" t="s">
        <v>3</v>
      </c>
      <c r="E2" s="7" t="s">
        <v>4</v>
      </c>
      <c r="F2" s="6" t="s">
        <v>5</v>
      </c>
      <c r="G2" s="6" t="s">
        <v>6</v>
      </c>
      <c r="H2" s="8" t="s">
        <v>7</v>
      </c>
      <c r="I2" s="8" t="s">
        <v>8</v>
      </c>
      <c r="J2" s="8" t="s">
        <v>9</v>
      </c>
    </row>
    <row r="3" spans="1:11" ht="75" x14ac:dyDescent="0.25">
      <c r="A3" s="3" t="s">
        <v>2</v>
      </c>
      <c r="B3" s="4">
        <v>45461</v>
      </c>
      <c r="C3" s="5"/>
      <c r="D3" s="6" t="s">
        <v>3</v>
      </c>
      <c r="E3" s="9" t="s">
        <v>10</v>
      </c>
      <c r="F3" s="6" t="s">
        <v>5</v>
      </c>
      <c r="G3" s="6" t="s">
        <v>6</v>
      </c>
      <c r="H3" s="8" t="s">
        <v>7</v>
      </c>
      <c r="I3" s="8" t="s">
        <v>8</v>
      </c>
      <c r="J3" s="8" t="s">
        <v>9</v>
      </c>
    </row>
    <row r="4" spans="1:11" ht="75" x14ac:dyDescent="0.25">
      <c r="A4" s="3" t="s">
        <v>2</v>
      </c>
      <c r="B4" s="4">
        <v>45461</v>
      </c>
      <c r="C4" s="5"/>
      <c r="D4" s="6" t="s">
        <v>3</v>
      </c>
      <c r="E4" s="9" t="s">
        <v>11</v>
      </c>
      <c r="F4" s="6" t="s">
        <v>12</v>
      </c>
      <c r="G4" s="6" t="s">
        <v>6</v>
      </c>
      <c r="H4" s="8" t="s">
        <v>7</v>
      </c>
      <c r="I4" s="8" t="s">
        <v>13</v>
      </c>
      <c r="J4" s="8" t="s">
        <v>14</v>
      </c>
    </row>
    <row r="5" spans="1:11" ht="120" x14ac:dyDescent="0.25">
      <c r="A5" s="10" t="s">
        <v>15</v>
      </c>
      <c r="B5" s="11">
        <v>45462</v>
      </c>
      <c r="C5" s="12" t="s">
        <v>16</v>
      </c>
      <c r="D5" s="13" t="s">
        <v>17</v>
      </c>
      <c r="E5" s="9" t="s">
        <v>52</v>
      </c>
      <c r="F5" s="13" t="s">
        <v>18</v>
      </c>
      <c r="G5" s="13" t="s">
        <v>42</v>
      </c>
      <c r="H5" s="15"/>
      <c r="I5" s="15"/>
      <c r="J5" s="16"/>
    </row>
    <row r="6" spans="1:11" ht="120" x14ac:dyDescent="0.25">
      <c r="A6" s="3" t="s">
        <v>19</v>
      </c>
      <c r="B6" s="4">
        <v>45463</v>
      </c>
      <c r="C6" s="6" t="s">
        <v>20</v>
      </c>
      <c r="D6" s="17"/>
      <c r="E6" s="14" t="s">
        <v>50</v>
      </c>
      <c r="F6" s="6" t="s">
        <v>43</v>
      </c>
      <c r="G6" s="6" t="s">
        <v>83</v>
      </c>
      <c r="H6" s="18" t="s">
        <v>86</v>
      </c>
      <c r="I6" s="19"/>
      <c r="J6" s="20"/>
    </row>
    <row r="7" spans="1:11" ht="135" x14ac:dyDescent="0.25">
      <c r="A7" s="10" t="s">
        <v>21</v>
      </c>
      <c r="B7" s="11">
        <v>45464</v>
      </c>
      <c r="C7" s="21" t="s">
        <v>22</v>
      </c>
      <c r="D7" s="22"/>
      <c r="E7" s="14" t="s">
        <v>50</v>
      </c>
      <c r="F7" s="13" t="s">
        <v>23</v>
      </c>
      <c r="G7" s="13" t="s">
        <v>24</v>
      </c>
      <c r="H7" s="13" t="s">
        <v>25</v>
      </c>
      <c r="I7" s="15"/>
      <c r="J7" s="16"/>
    </row>
    <row r="8" spans="1:11" ht="30" x14ac:dyDescent="0.25">
      <c r="A8" s="3" t="s">
        <v>26</v>
      </c>
      <c r="B8" s="4">
        <v>45465</v>
      </c>
      <c r="C8" s="6" t="s">
        <v>27</v>
      </c>
      <c r="D8" s="23" t="s">
        <v>28</v>
      </c>
      <c r="E8" s="9" t="s">
        <v>49</v>
      </c>
      <c r="F8" s="24" t="s">
        <v>29</v>
      </c>
      <c r="G8" s="25"/>
      <c r="H8" s="25"/>
      <c r="I8" s="20"/>
      <c r="J8" s="20"/>
    </row>
    <row r="9" spans="1:11" ht="75" x14ac:dyDescent="0.25">
      <c r="A9" s="10" t="s">
        <v>30</v>
      </c>
      <c r="B9" s="26">
        <v>45466</v>
      </c>
      <c r="C9" s="21" t="s">
        <v>31</v>
      </c>
      <c r="D9" s="27" t="s">
        <v>32</v>
      </c>
      <c r="E9" s="14" t="s">
        <v>50</v>
      </c>
      <c r="F9" s="13" t="s">
        <v>53</v>
      </c>
      <c r="G9" s="13" t="s">
        <v>33</v>
      </c>
      <c r="H9" s="16"/>
      <c r="I9" s="16"/>
      <c r="J9" s="16"/>
    </row>
    <row r="10" spans="1:11" ht="135" x14ac:dyDescent="0.25">
      <c r="A10" s="3" t="s">
        <v>34</v>
      </c>
      <c r="B10" s="4">
        <v>45467</v>
      </c>
      <c r="C10" s="28" t="s">
        <v>35</v>
      </c>
      <c r="D10" s="17"/>
      <c r="E10" s="9" t="s">
        <v>50</v>
      </c>
      <c r="F10" s="33" t="s">
        <v>44</v>
      </c>
      <c r="G10" s="13" t="s">
        <v>48</v>
      </c>
      <c r="H10" s="24" t="s">
        <v>84</v>
      </c>
      <c r="I10" s="6"/>
      <c r="J10" s="6"/>
    </row>
    <row r="11" spans="1:11" ht="135" x14ac:dyDescent="0.25">
      <c r="A11" s="10" t="s">
        <v>15</v>
      </c>
      <c r="B11" s="11">
        <v>45468</v>
      </c>
      <c r="C11" s="29" t="s">
        <v>36</v>
      </c>
      <c r="D11" s="30"/>
      <c r="E11" s="9" t="s">
        <v>51</v>
      </c>
      <c r="F11" s="13" t="s">
        <v>47</v>
      </c>
      <c r="G11" s="6" t="s">
        <v>85</v>
      </c>
      <c r="H11" s="31" t="s">
        <v>7</v>
      </c>
      <c r="I11" s="31" t="s">
        <v>37</v>
      </c>
      <c r="J11" s="31" t="s">
        <v>38</v>
      </c>
    </row>
    <row r="12" spans="1:11" ht="60" x14ac:dyDescent="0.25">
      <c r="A12" s="10" t="s">
        <v>41</v>
      </c>
      <c r="B12" s="11">
        <v>45468</v>
      </c>
      <c r="C12" s="29" t="s">
        <v>36</v>
      </c>
      <c r="D12" s="30"/>
      <c r="E12" s="9" t="s">
        <v>11</v>
      </c>
      <c r="F12" s="13" t="s">
        <v>45</v>
      </c>
      <c r="G12" s="15"/>
      <c r="H12" s="31" t="s">
        <v>7</v>
      </c>
      <c r="I12" s="31" t="s">
        <v>39</v>
      </c>
      <c r="J12" s="31" t="s">
        <v>40</v>
      </c>
      <c r="K12" s="32" t="s">
        <v>46</v>
      </c>
    </row>
  </sheetData>
  <hyperlinks>
    <hyperlink ref="G9" r:id="rId1" xr:uid="{53FEBF60-B07A-4C80-BDC1-90E07BFB7C54}"/>
  </hyperlinks>
  <pageMargins left="0.7" right="0.7" top="0.75" bottom="0.75" header="0.3" footer="0.3"/>
  <pageSetup paperSize="9" scale="63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6E2C9-3670-4308-B302-B13DC2CA017A}">
  <dimension ref="A1:L25"/>
  <sheetViews>
    <sheetView topLeftCell="A4" workbookViewId="0">
      <selection activeCell="D11" sqref="D11"/>
    </sheetView>
  </sheetViews>
  <sheetFormatPr defaultRowHeight="15" x14ac:dyDescent="0.25"/>
  <cols>
    <col min="5" max="5" width="18.28515625" customWidth="1"/>
  </cols>
  <sheetData>
    <row r="1" spans="1:12" x14ac:dyDescent="0.25">
      <c r="A1" t="s">
        <v>54</v>
      </c>
    </row>
    <row r="7" spans="1:12" x14ac:dyDescent="0.25">
      <c r="E7" s="50">
        <v>303377</v>
      </c>
      <c r="F7" s="35">
        <v>37</v>
      </c>
      <c r="G7" s="35" t="s">
        <v>55</v>
      </c>
      <c r="H7" s="35" t="s">
        <v>56</v>
      </c>
      <c r="I7" s="35" t="s">
        <v>57</v>
      </c>
      <c r="J7" s="35"/>
      <c r="K7" s="36" t="s">
        <v>58</v>
      </c>
      <c r="L7" s="36" t="s">
        <v>59</v>
      </c>
    </row>
    <row r="8" spans="1:12" x14ac:dyDescent="0.25">
      <c r="E8" s="15" t="s">
        <v>60</v>
      </c>
      <c r="F8" s="15"/>
      <c r="G8" s="15"/>
      <c r="H8" s="15">
        <v>340</v>
      </c>
      <c r="I8" s="15"/>
      <c r="J8" s="37"/>
      <c r="K8" s="38"/>
      <c r="L8" s="38"/>
    </row>
    <row r="9" spans="1:12" x14ac:dyDescent="0.25">
      <c r="E9" s="15" t="s">
        <v>61</v>
      </c>
      <c r="F9" s="15">
        <f>F7</f>
        <v>37</v>
      </c>
      <c r="G9" s="15">
        <v>2</v>
      </c>
      <c r="H9" s="15">
        <f>G9*F9</f>
        <v>74</v>
      </c>
      <c r="I9" s="15"/>
      <c r="J9" s="37"/>
      <c r="K9" s="38"/>
      <c r="L9" s="38"/>
    </row>
    <row r="10" spans="1:12" ht="60" x14ac:dyDescent="0.25">
      <c r="E10" s="39" t="s">
        <v>62</v>
      </c>
      <c r="F10" s="15">
        <f>F7</f>
        <v>37</v>
      </c>
      <c r="G10" s="15">
        <v>10</v>
      </c>
      <c r="H10" s="15">
        <f t="shared" ref="H10:H16" si="0">G10*F10</f>
        <v>370</v>
      </c>
      <c r="I10" s="15"/>
      <c r="J10" s="37"/>
      <c r="K10" s="38"/>
      <c r="L10" s="38"/>
    </row>
    <row r="11" spans="1:12" ht="45" x14ac:dyDescent="0.25">
      <c r="E11" s="39" t="s">
        <v>63</v>
      </c>
      <c r="F11" s="15">
        <v>36</v>
      </c>
      <c r="G11" s="15"/>
      <c r="H11" s="15">
        <f t="shared" si="0"/>
        <v>0</v>
      </c>
      <c r="I11" s="15"/>
      <c r="J11" s="37"/>
      <c r="K11" s="38"/>
      <c r="L11" s="38"/>
    </row>
    <row r="12" spans="1:12" ht="30" x14ac:dyDescent="0.25">
      <c r="E12" s="39" t="s">
        <v>64</v>
      </c>
      <c r="F12" s="15">
        <f>F7</f>
        <v>37</v>
      </c>
      <c r="G12" s="15">
        <v>9.1999999999999993</v>
      </c>
      <c r="H12" s="15">
        <f t="shared" si="0"/>
        <v>340.4</v>
      </c>
      <c r="I12" s="15"/>
      <c r="J12" s="37"/>
      <c r="K12" s="38"/>
      <c r="L12" s="38"/>
    </row>
    <row r="13" spans="1:12" x14ac:dyDescent="0.25">
      <c r="E13" s="39"/>
      <c r="F13" s="15"/>
      <c r="G13" s="15"/>
      <c r="H13" s="15"/>
      <c r="I13" s="15"/>
      <c r="J13" s="37"/>
      <c r="K13" s="38"/>
      <c r="L13" s="38"/>
    </row>
    <row r="14" spans="1:12" x14ac:dyDescent="0.25">
      <c r="E14" s="39" t="s">
        <v>65</v>
      </c>
      <c r="F14" s="15">
        <f>F7</f>
        <v>37</v>
      </c>
      <c r="G14" s="15">
        <v>8</v>
      </c>
      <c r="H14" s="15">
        <f t="shared" si="0"/>
        <v>296</v>
      </c>
      <c r="I14" s="15"/>
      <c r="J14" s="37"/>
      <c r="K14" s="38"/>
      <c r="L14" s="38"/>
    </row>
    <row r="15" spans="1:12" ht="30" x14ac:dyDescent="0.25">
      <c r="E15" s="39" t="s">
        <v>66</v>
      </c>
      <c r="F15" s="15">
        <f>F7</f>
        <v>37</v>
      </c>
      <c r="G15" s="15">
        <v>7</v>
      </c>
      <c r="H15" s="15">
        <f t="shared" si="0"/>
        <v>259</v>
      </c>
      <c r="I15" s="15"/>
      <c r="J15" s="37"/>
      <c r="K15" s="38"/>
      <c r="L15" s="15"/>
    </row>
    <row r="16" spans="1:12" x14ac:dyDescent="0.25">
      <c r="E16" s="15" t="s">
        <v>71</v>
      </c>
      <c r="F16" s="15">
        <f>F7</f>
        <v>37</v>
      </c>
      <c r="G16" s="15">
        <v>16</v>
      </c>
      <c r="H16" s="15">
        <f t="shared" si="0"/>
        <v>592</v>
      </c>
      <c r="I16" s="15"/>
      <c r="J16" s="37"/>
      <c r="K16" s="38"/>
      <c r="L16" s="15"/>
    </row>
    <row r="17" spans="5:12" x14ac:dyDescent="0.25">
      <c r="E17" s="15" t="s">
        <v>68</v>
      </c>
      <c r="F17" s="15"/>
      <c r="G17" s="15"/>
      <c r="H17" s="15">
        <v>200</v>
      </c>
      <c r="I17" s="15"/>
      <c r="J17" s="37"/>
      <c r="K17" s="38"/>
      <c r="L17" s="15"/>
    </row>
    <row r="18" spans="5:12" x14ac:dyDescent="0.25">
      <c r="E18" s="35"/>
      <c r="F18" s="35"/>
      <c r="G18" s="35"/>
      <c r="H18" s="35">
        <f>SUM(H8:H17)</f>
        <v>2471.4</v>
      </c>
      <c r="I18" s="35">
        <f>SUM(I8:I17)</f>
        <v>0</v>
      </c>
      <c r="J18" s="40"/>
      <c r="K18" s="41"/>
      <c r="L18" s="42"/>
    </row>
    <row r="19" spans="5:12" x14ac:dyDescent="0.25">
      <c r="J19" s="43"/>
      <c r="K19" s="38"/>
      <c r="L19" s="15"/>
    </row>
    <row r="20" spans="5:12" x14ac:dyDescent="0.25">
      <c r="E20" s="34" t="s">
        <v>69</v>
      </c>
      <c r="F20" s="35">
        <f>196*0.92</f>
        <v>180.32000000000002</v>
      </c>
      <c r="G20" s="35">
        <v>8</v>
      </c>
      <c r="H20" s="35">
        <f>F20*G20</f>
        <v>1442.5600000000002</v>
      </c>
      <c r="I20" s="35"/>
      <c r="J20" s="35"/>
      <c r="K20" s="36"/>
      <c r="L20" s="35"/>
    </row>
    <row r="21" spans="5:12" x14ac:dyDescent="0.25">
      <c r="I21" s="15"/>
      <c r="J21" s="37"/>
      <c r="K21" s="38"/>
      <c r="L21" s="15"/>
    </row>
    <row r="22" spans="5:12" x14ac:dyDescent="0.25">
      <c r="G22" s="44" t="s">
        <v>70</v>
      </c>
      <c r="H22" s="44">
        <f>H20+H18</f>
        <v>3913.96</v>
      </c>
      <c r="I22" s="15"/>
      <c r="J22" s="45"/>
      <c r="K22" s="46"/>
      <c r="L22" s="15"/>
    </row>
    <row r="23" spans="5:12" x14ac:dyDescent="0.25">
      <c r="E23" t="s">
        <v>82</v>
      </c>
      <c r="F23" s="53" t="s">
        <v>74</v>
      </c>
      <c r="J23" s="47"/>
      <c r="K23" s="48"/>
      <c r="L23" s="49"/>
    </row>
    <row r="24" spans="5:12" x14ac:dyDescent="0.25">
      <c r="E24" t="s">
        <v>75</v>
      </c>
      <c r="F24">
        <v>37277451</v>
      </c>
    </row>
    <row r="25" spans="5:12" x14ac:dyDescent="0.25">
      <c r="E25" t="s">
        <v>76</v>
      </c>
      <c r="F25">
        <v>56383664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7C2E-5DBD-4502-A43C-F0B9BDD84B14}">
  <dimension ref="D6:K24"/>
  <sheetViews>
    <sheetView workbookViewId="0">
      <selection activeCell="G21" sqref="G21"/>
    </sheetView>
  </sheetViews>
  <sheetFormatPr defaultRowHeight="15" x14ac:dyDescent="0.25"/>
  <cols>
    <col min="4" max="4" width="15.140625" customWidth="1"/>
  </cols>
  <sheetData>
    <row r="6" spans="4:11" x14ac:dyDescent="0.25">
      <c r="D6" s="50">
        <v>303377</v>
      </c>
      <c r="E6" s="35">
        <v>33</v>
      </c>
      <c r="F6" s="35" t="s">
        <v>55</v>
      </c>
      <c r="G6" s="35" t="s">
        <v>56</v>
      </c>
      <c r="H6" s="35" t="s">
        <v>57</v>
      </c>
      <c r="I6" s="35"/>
      <c r="J6" s="36" t="s">
        <v>58</v>
      </c>
      <c r="K6" s="36" t="s">
        <v>59</v>
      </c>
    </row>
    <row r="7" spans="4:11" x14ac:dyDescent="0.25">
      <c r="D7" s="15" t="s">
        <v>60</v>
      </c>
      <c r="E7" s="15"/>
      <c r="F7" s="15"/>
      <c r="G7" s="15">
        <v>340</v>
      </c>
      <c r="H7" s="15"/>
      <c r="I7" s="37"/>
      <c r="J7" s="38"/>
      <c r="K7" s="38"/>
    </row>
    <row r="8" spans="4:11" x14ac:dyDescent="0.25">
      <c r="D8" s="15" t="s">
        <v>61</v>
      </c>
      <c r="E8" s="15">
        <f>E6</f>
        <v>33</v>
      </c>
      <c r="F8" s="15">
        <v>2</v>
      </c>
      <c r="G8" s="15">
        <f>F8*E8</f>
        <v>66</v>
      </c>
      <c r="H8" s="15"/>
      <c r="I8" s="37"/>
      <c r="J8" s="38"/>
      <c r="K8" s="38"/>
    </row>
    <row r="9" spans="4:11" ht="60" x14ac:dyDescent="0.25">
      <c r="D9" s="39" t="s">
        <v>62</v>
      </c>
      <c r="E9" s="15">
        <f>E6</f>
        <v>33</v>
      </c>
      <c r="F9" s="15">
        <v>10</v>
      </c>
      <c r="G9" s="15">
        <f t="shared" ref="G9:G14" si="0">F9*E9</f>
        <v>330</v>
      </c>
      <c r="H9" s="15"/>
      <c r="I9" s="37"/>
      <c r="J9" s="38"/>
      <c r="K9" s="38"/>
    </row>
    <row r="10" spans="4:11" ht="45" x14ac:dyDescent="0.25">
      <c r="D10" s="39" t="s">
        <v>63</v>
      </c>
      <c r="E10" s="15">
        <v>36</v>
      </c>
      <c r="F10" s="15"/>
      <c r="G10" s="15">
        <f t="shared" si="0"/>
        <v>0</v>
      </c>
      <c r="H10" s="15"/>
      <c r="I10" s="37"/>
      <c r="J10" s="38"/>
      <c r="K10" s="38"/>
    </row>
    <row r="11" spans="4:11" ht="45" x14ac:dyDescent="0.25">
      <c r="D11" s="39" t="s">
        <v>64</v>
      </c>
      <c r="E11" s="15">
        <f>E6</f>
        <v>33</v>
      </c>
      <c r="F11" s="15">
        <v>9.1999999999999993</v>
      </c>
      <c r="G11" s="15">
        <f t="shared" si="0"/>
        <v>303.59999999999997</v>
      </c>
      <c r="H11" s="15"/>
      <c r="I11" s="37"/>
      <c r="J11" s="38"/>
      <c r="K11" s="38"/>
    </row>
    <row r="12" spans="4:11" x14ac:dyDescent="0.25">
      <c r="D12" s="39"/>
      <c r="E12" s="15"/>
      <c r="F12" s="15"/>
      <c r="G12" s="15"/>
      <c r="H12" s="15"/>
      <c r="I12" s="37"/>
      <c r="J12" s="38"/>
      <c r="K12" s="38"/>
    </row>
    <row r="13" spans="4:11" x14ac:dyDescent="0.25">
      <c r="D13" s="39" t="s">
        <v>65</v>
      </c>
      <c r="E13" s="15">
        <f>E6</f>
        <v>33</v>
      </c>
      <c r="F13" s="15">
        <v>8</v>
      </c>
      <c r="G13" s="15">
        <f t="shared" si="0"/>
        <v>264</v>
      </c>
      <c r="H13" s="15"/>
      <c r="I13" s="37"/>
      <c r="J13" s="38"/>
      <c r="K13" s="38"/>
    </row>
    <row r="14" spans="4:11" ht="30" x14ac:dyDescent="0.25">
      <c r="D14" s="39" t="s">
        <v>66</v>
      </c>
      <c r="E14" s="15">
        <f>E6</f>
        <v>33</v>
      </c>
      <c r="F14" s="15">
        <v>7</v>
      </c>
      <c r="G14" s="15">
        <f t="shared" si="0"/>
        <v>231</v>
      </c>
      <c r="H14" s="15"/>
      <c r="I14" s="37"/>
      <c r="J14" s="38"/>
      <c r="K14" s="15"/>
    </row>
    <row r="15" spans="4:11" x14ac:dyDescent="0.25">
      <c r="D15" s="15" t="s">
        <v>67</v>
      </c>
      <c r="E15" s="15">
        <f>E6</f>
        <v>33</v>
      </c>
      <c r="F15" s="15"/>
      <c r="G15" s="15"/>
      <c r="H15" s="15"/>
      <c r="I15" s="37"/>
      <c r="J15" s="38"/>
      <c r="K15" s="15"/>
    </row>
    <row r="16" spans="4:11" x14ac:dyDescent="0.25">
      <c r="D16" s="15" t="s">
        <v>68</v>
      </c>
      <c r="E16" s="15"/>
      <c r="F16" s="15"/>
      <c r="G16" s="15">
        <v>200</v>
      </c>
      <c r="H16" s="15"/>
      <c r="I16" s="37"/>
      <c r="J16" s="38"/>
      <c r="K16" s="15"/>
    </row>
    <row r="17" spans="4:11" x14ac:dyDescent="0.25">
      <c r="D17" s="35"/>
      <c r="E17" s="35"/>
      <c r="F17" s="35"/>
      <c r="G17" s="35">
        <f>SUM(G7:G16)</f>
        <v>1734.6</v>
      </c>
      <c r="H17" s="35">
        <f>SUM(H7:H16)</f>
        <v>0</v>
      </c>
      <c r="I17" s="40"/>
      <c r="J17" s="41"/>
      <c r="K17" s="42"/>
    </row>
    <row r="18" spans="4:11" x14ac:dyDescent="0.25">
      <c r="I18" s="43"/>
      <c r="J18" s="38"/>
      <c r="K18" s="15"/>
    </row>
    <row r="19" spans="4:11" x14ac:dyDescent="0.25">
      <c r="D19" s="34" t="s">
        <v>69</v>
      </c>
      <c r="E19" s="35">
        <f>196*0.92</f>
        <v>180.32000000000002</v>
      </c>
      <c r="F19" s="35">
        <v>8</v>
      </c>
      <c r="G19" s="35">
        <f>E19*F19</f>
        <v>1442.5600000000002</v>
      </c>
      <c r="H19" s="35"/>
      <c r="I19" s="35"/>
      <c r="J19" s="36"/>
      <c r="K19" s="35"/>
    </row>
    <row r="20" spans="4:11" x14ac:dyDescent="0.25">
      <c r="H20" s="15"/>
      <c r="I20" s="37"/>
      <c r="J20" s="38"/>
      <c r="K20" s="15"/>
    </row>
    <row r="21" spans="4:11" x14ac:dyDescent="0.25">
      <c r="F21" s="44" t="s">
        <v>70</v>
      </c>
      <c r="G21" s="44">
        <f>G19+G17</f>
        <v>3177.16</v>
      </c>
      <c r="H21" s="15"/>
      <c r="I21" s="45"/>
      <c r="J21" s="46"/>
      <c r="K21" s="15"/>
    </row>
    <row r="22" spans="4:11" x14ac:dyDescent="0.25">
      <c r="D22" t="s">
        <v>81</v>
      </c>
      <c r="E22" s="52" t="s">
        <v>73</v>
      </c>
      <c r="I22" s="47"/>
      <c r="J22" s="48"/>
      <c r="K22" s="49"/>
    </row>
    <row r="23" spans="4:11" x14ac:dyDescent="0.25">
      <c r="D23" t="s">
        <v>78</v>
      </c>
      <c r="E23">
        <v>40255635</v>
      </c>
    </row>
    <row r="24" spans="4:11" x14ac:dyDescent="0.25">
      <c r="D24" t="s">
        <v>76</v>
      </c>
      <c r="E24">
        <v>54952304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008A-708E-4D2A-952D-8AE05D5B9D68}">
  <dimension ref="D7:K25"/>
  <sheetViews>
    <sheetView topLeftCell="A7" workbookViewId="0">
      <selection activeCell="D7" sqref="D7:K25"/>
    </sheetView>
  </sheetViews>
  <sheetFormatPr defaultRowHeight="15" x14ac:dyDescent="0.25"/>
  <cols>
    <col min="3" max="3" width="5" customWidth="1"/>
    <col min="4" max="4" width="16.85546875" customWidth="1"/>
  </cols>
  <sheetData>
    <row r="7" spans="4:11" x14ac:dyDescent="0.25">
      <c r="D7" s="50">
        <v>305131</v>
      </c>
      <c r="E7" s="35">
        <v>41</v>
      </c>
      <c r="F7" s="35" t="s">
        <v>55</v>
      </c>
      <c r="G7" s="35" t="s">
        <v>56</v>
      </c>
      <c r="H7" s="35" t="s">
        <v>57</v>
      </c>
      <c r="I7" s="35"/>
      <c r="J7" s="36" t="s">
        <v>58</v>
      </c>
      <c r="K7" s="36" t="s">
        <v>59</v>
      </c>
    </row>
    <row r="8" spans="4:11" x14ac:dyDescent="0.25">
      <c r="D8" s="15" t="s">
        <v>60</v>
      </c>
      <c r="E8" s="15"/>
      <c r="F8" s="15"/>
      <c r="G8" s="15">
        <v>340</v>
      </c>
      <c r="H8" s="15"/>
      <c r="I8" s="37"/>
      <c r="J8" s="38"/>
      <c r="K8" s="38"/>
    </row>
    <row r="9" spans="4:11" x14ac:dyDescent="0.25">
      <c r="D9" s="15" t="s">
        <v>61</v>
      </c>
      <c r="E9" s="15">
        <f>E7</f>
        <v>41</v>
      </c>
      <c r="F9" s="15">
        <v>2</v>
      </c>
      <c r="G9" s="15">
        <f>F9*E9</f>
        <v>82</v>
      </c>
      <c r="H9" s="15"/>
      <c r="I9" s="37"/>
      <c r="J9" s="38"/>
      <c r="K9" s="38"/>
    </row>
    <row r="10" spans="4:11" ht="60" x14ac:dyDescent="0.25">
      <c r="D10" s="39" t="s">
        <v>62</v>
      </c>
      <c r="E10" s="15">
        <f>E7</f>
        <v>41</v>
      </c>
      <c r="F10" s="15">
        <v>10</v>
      </c>
      <c r="G10" s="15">
        <f t="shared" ref="G10:G15" si="0">F10*E10</f>
        <v>410</v>
      </c>
      <c r="H10" s="15"/>
      <c r="I10" s="37"/>
      <c r="J10" s="38"/>
      <c r="K10" s="38"/>
    </row>
    <row r="11" spans="4:11" ht="45" x14ac:dyDescent="0.25">
      <c r="D11" s="39" t="s">
        <v>63</v>
      </c>
      <c r="E11" s="15">
        <v>36</v>
      </c>
      <c r="F11" s="15"/>
      <c r="G11" s="15">
        <f t="shared" si="0"/>
        <v>0</v>
      </c>
      <c r="H11" s="15"/>
      <c r="I11" s="37"/>
      <c r="J11" s="38"/>
      <c r="K11" s="38"/>
    </row>
    <row r="12" spans="4:11" ht="30" x14ac:dyDescent="0.25">
      <c r="D12" s="39" t="s">
        <v>64</v>
      </c>
      <c r="E12" s="15">
        <f>E7</f>
        <v>41</v>
      </c>
      <c r="F12" s="15">
        <v>9.1999999999999993</v>
      </c>
      <c r="G12" s="15">
        <f t="shared" si="0"/>
        <v>377.2</v>
      </c>
      <c r="H12" s="15"/>
      <c r="I12" s="37"/>
      <c r="J12" s="38"/>
      <c r="K12" s="38"/>
    </row>
    <row r="13" spans="4:11" ht="30" x14ac:dyDescent="0.25">
      <c r="D13" s="39" t="s">
        <v>79</v>
      </c>
      <c r="E13" s="15"/>
      <c r="F13" s="15"/>
      <c r="G13" s="15">
        <v>200</v>
      </c>
      <c r="H13" s="15"/>
      <c r="I13" s="37"/>
      <c r="J13" s="38"/>
      <c r="K13" s="38"/>
    </row>
    <row r="14" spans="4:11" x14ac:dyDescent="0.25">
      <c r="D14" s="39" t="s">
        <v>65</v>
      </c>
      <c r="E14" s="15">
        <f>E7</f>
        <v>41</v>
      </c>
      <c r="F14" s="15">
        <v>8</v>
      </c>
      <c r="G14" s="15">
        <f t="shared" si="0"/>
        <v>328</v>
      </c>
      <c r="H14" s="15"/>
      <c r="I14" s="37"/>
      <c r="J14" s="38"/>
      <c r="K14" s="38"/>
    </row>
    <row r="15" spans="4:11" ht="30" x14ac:dyDescent="0.25">
      <c r="D15" s="39" t="s">
        <v>66</v>
      </c>
      <c r="E15" s="15">
        <f>E7</f>
        <v>41</v>
      </c>
      <c r="F15" s="15">
        <v>7</v>
      </c>
      <c r="G15" s="15">
        <f t="shared" si="0"/>
        <v>287</v>
      </c>
      <c r="H15" s="15"/>
      <c r="I15" s="37"/>
      <c r="J15" s="38"/>
      <c r="K15" s="15"/>
    </row>
    <row r="16" spans="4:11" x14ac:dyDescent="0.25">
      <c r="D16" s="15" t="s">
        <v>67</v>
      </c>
      <c r="E16" s="15">
        <f>E7</f>
        <v>41</v>
      </c>
      <c r="F16" s="15"/>
      <c r="G16" s="15"/>
      <c r="H16" s="15"/>
      <c r="I16" s="37"/>
      <c r="J16" s="38"/>
      <c r="K16" s="15"/>
    </row>
    <row r="17" spans="4:11" x14ac:dyDescent="0.25">
      <c r="D17" s="15" t="s">
        <v>68</v>
      </c>
      <c r="E17" s="15"/>
      <c r="F17" s="15"/>
      <c r="G17" s="15">
        <v>200</v>
      </c>
      <c r="H17" s="15"/>
      <c r="I17" s="37"/>
      <c r="J17" s="38"/>
      <c r="K17" s="15"/>
    </row>
    <row r="18" spans="4:11" x14ac:dyDescent="0.25">
      <c r="D18" s="35"/>
      <c r="E18" s="35"/>
      <c r="F18" s="35"/>
      <c r="G18" s="35">
        <f>SUM(G8:G17)</f>
        <v>2224.1999999999998</v>
      </c>
      <c r="H18" s="35">
        <f>SUM(H8:H17)</f>
        <v>0</v>
      </c>
      <c r="I18" s="40"/>
      <c r="J18" s="41"/>
      <c r="K18" s="42"/>
    </row>
    <row r="19" spans="4:11" x14ac:dyDescent="0.25">
      <c r="I19" s="43"/>
      <c r="J19" s="38"/>
      <c r="K19" s="15"/>
    </row>
    <row r="20" spans="4:11" x14ac:dyDescent="0.25">
      <c r="D20" s="34" t="s">
        <v>69</v>
      </c>
      <c r="E20" s="35">
        <f>196*0.92</f>
        <v>180.32000000000002</v>
      </c>
      <c r="F20" s="35">
        <v>8</v>
      </c>
      <c r="G20" s="35">
        <f>E20*F20</f>
        <v>1442.5600000000002</v>
      </c>
      <c r="H20" s="35"/>
      <c r="I20" s="35"/>
      <c r="J20" s="36"/>
      <c r="K20" s="35"/>
    </row>
    <row r="21" spans="4:11" x14ac:dyDescent="0.25">
      <c r="H21" s="15"/>
      <c r="I21" s="37"/>
      <c r="J21" s="38"/>
      <c r="K21" s="15"/>
    </row>
    <row r="22" spans="4:11" x14ac:dyDescent="0.25">
      <c r="F22" s="44" t="s">
        <v>70</v>
      </c>
      <c r="G22" s="44">
        <f>G20+G18</f>
        <v>3666.76</v>
      </c>
      <c r="H22" s="15"/>
      <c r="I22" s="45"/>
      <c r="J22" s="46"/>
      <c r="K22" s="15"/>
    </row>
    <row r="23" spans="4:11" x14ac:dyDescent="0.25">
      <c r="D23" t="s">
        <v>80</v>
      </c>
      <c r="E23" s="51" t="s">
        <v>72</v>
      </c>
      <c r="I23" s="47"/>
      <c r="J23" s="48"/>
      <c r="K23" s="49"/>
    </row>
    <row r="24" spans="4:11" x14ac:dyDescent="0.25">
      <c r="D24" t="s">
        <v>75</v>
      </c>
      <c r="E24">
        <v>32249729</v>
      </c>
    </row>
    <row r="25" spans="4:11" x14ac:dyDescent="0.25">
      <c r="D25" t="s">
        <v>77</v>
      </c>
      <c r="E25">
        <v>17219700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Dan</vt:lpstr>
      <vt:lpstr>Orna</vt:lpstr>
      <vt:lpstr>Claire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cp:lastPrinted>2024-06-13T08:49:10Z</cp:lastPrinted>
  <dcterms:created xsi:type="dcterms:W3CDTF">2015-06-05T18:17:20Z</dcterms:created>
  <dcterms:modified xsi:type="dcterms:W3CDTF">2024-06-17T09:57:29Z</dcterms:modified>
</cp:coreProperties>
</file>