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ORDON\סוכנים משותף\שיט נהרות 2024\קבוצות פתוחות\Danube Vie- Vie VivaTwo Charter 0509\"/>
    </mc:Choice>
  </mc:AlternateContent>
  <xr:revisionPtr revIDLastSave="0" documentId="13_ncr:1_{4EB3F216-65EC-4A03-BCCE-B322099756DF}" xr6:coauthVersionLast="36" xr6:coauthVersionMax="36" xr10:uidLastSave="{00000000-0000-0000-0000-000000000000}"/>
  <bookViews>
    <workbookView xWindow="-120" yWindow="-120" windowWidth="29040" windowHeight="17640" activeTab="5" xr2:uid="{E32727B5-4DB5-4D92-B252-3484E7CA5DE9}"/>
  </bookViews>
  <sheets>
    <sheet name="day to day" sheetId="13" r:id="rId1"/>
    <sheet name="Micki " sheetId="19" r:id="rId2"/>
    <sheet name="Issar" sheetId="21" r:id="rId3"/>
    <sheet name="Dan " sheetId="20" r:id="rId4"/>
    <sheet name="Orna " sheetId="22" r:id="rId5"/>
    <sheet name="Cash for Guide" sheetId="23" r:id="rId6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23" l="1"/>
  <c r="D27" i="23" l="1"/>
  <c r="D14" i="23"/>
  <c r="D51" i="23"/>
  <c r="D39" i="23" l="1"/>
  <c r="E25" i="19" l="1"/>
  <c r="D25" i="19"/>
  <c r="F25" i="19" s="1"/>
  <c r="D24" i="19"/>
  <c r="E23" i="21"/>
  <c r="D23" i="21"/>
  <c r="D22" i="21"/>
  <c r="D19" i="20"/>
  <c r="D18" i="20"/>
  <c r="E20" i="22"/>
  <c r="D20" i="22"/>
  <c r="F20" i="22" s="1"/>
  <c r="D19" i="22"/>
  <c r="F23" i="21" l="1"/>
  <c r="E19" i="20"/>
  <c r="F19" i="20" s="1"/>
</calcChain>
</file>

<file path=xl/sharedStrings.xml><?xml version="1.0" encoding="utf-8"?>
<sst xmlns="http://schemas.openxmlformats.org/spreadsheetml/2006/main" count="279" uniqueCount="138">
  <si>
    <t>Date</t>
  </si>
  <si>
    <t>Day</t>
  </si>
  <si>
    <t>Embarking from harbor</t>
  </si>
  <si>
    <t>Arrival of ship to harbor</t>
  </si>
  <si>
    <t>Itinerary</t>
  </si>
  <si>
    <t xml:space="preserve">Coach hours </t>
  </si>
  <si>
    <t>service provider</t>
  </si>
  <si>
    <t>cost</t>
  </si>
  <si>
    <t>amount of pax</t>
  </si>
  <si>
    <t>Guide</t>
  </si>
  <si>
    <t>Group NU.</t>
  </si>
  <si>
    <t xml:space="preserve">total pax </t>
  </si>
  <si>
    <t>budjet</t>
  </si>
  <si>
    <t>date</t>
  </si>
  <si>
    <t>activity</t>
  </si>
  <si>
    <t>cost pp</t>
  </si>
  <si>
    <t>cost per group</t>
  </si>
  <si>
    <t xml:space="preserve">Form Of Payment </t>
  </si>
  <si>
    <t xml:space="preserve">Bank Transfer </t>
  </si>
  <si>
    <t>TOTAL :</t>
  </si>
  <si>
    <t>Group Nu. 1</t>
  </si>
  <si>
    <t>03/09 - 05/09</t>
  </si>
  <si>
    <t>hotel: Hilton Vienna Park Am Stadpark - A-1030 - Wien</t>
  </si>
  <si>
    <t>Group Nu. 2</t>
  </si>
  <si>
    <t>Group Nu. 3</t>
  </si>
  <si>
    <t>04/09 - 05/09 *Comfort</t>
  </si>
  <si>
    <t>Group Nu.4</t>
  </si>
  <si>
    <t>Vienna 07:30</t>
  </si>
  <si>
    <t>return flight: LY364 21:35 - 02:00</t>
  </si>
  <si>
    <t>Budapest 10:30</t>
  </si>
  <si>
    <t xml:space="preserve">Budapest </t>
  </si>
  <si>
    <t>Bratilava 07:30</t>
  </si>
  <si>
    <t>Durenstein 06:30/Melk 30:30</t>
  </si>
  <si>
    <t>Durenstein 12:30/Melk 20:30</t>
  </si>
  <si>
    <t>Linz  06:30</t>
  </si>
  <si>
    <t xml:space="preserve"> Engelhartszell 00:01:00</t>
  </si>
  <si>
    <t>train from ship to city and then walking tour</t>
  </si>
  <si>
    <t>morning walking tour, afternoon visit Abby 19.06.24	16:10	256562319.06.24	16:15	256562419.06.24	16:20	256562519.06.24	16:25	261073719.06.24	16:30	2610740</t>
  </si>
  <si>
    <t>08:30-12:30 Durenshtein - city tour, Lunch, then Bus 15:50 to (Abby Melk visit), Abby Melk at 16:00, on the way back - walk</t>
  </si>
  <si>
    <t>morning walking tour, afternoon coach</t>
  </si>
  <si>
    <t xml:space="preserve">Coach  14.30 – 16:300 Go to city center, cathedral, old city, lunch, </t>
  </si>
  <si>
    <t>04/09 - 05/09 ( Milav)</t>
  </si>
  <si>
    <t>3/09 - 20:45 transfer to hotel. 04/09 - 09:00 - 17:30. 05/09 09:00 - 17:00. local guide: 08:30-12:30</t>
  </si>
  <si>
    <t>04/09 - 10:00 - 17:000. 05/09 08:30 - 17:30 local guide: 08:30-12:30</t>
  </si>
  <si>
    <t>6 - Group Nu. 1</t>
  </si>
  <si>
    <t>6 - Group Nu.2</t>
  </si>
  <si>
    <t>6 - Group Nu.3</t>
  </si>
  <si>
    <t>pick up from ship at 6:30 and drive to Salzburg AP 11SEP24 6H250  SZG/TLV 1205/1645</t>
  </si>
  <si>
    <t>MICHAEL Benderli +972 50-548-7195</t>
  </si>
  <si>
    <t>Passau City tour</t>
  </si>
  <si>
    <t>pick up from ship at 5:00AM drive to FRA for return flight fra-tlv no9061 1220/1725</t>
  </si>
  <si>
    <t>Cruise Director</t>
  </si>
  <si>
    <t>Dan Margolin +972 50-679-5880</t>
  </si>
  <si>
    <t>Orna Noy +972 54-246-1103</t>
  </si>
  <si>
    <t>05/09 Cruise only- new arrivle on the 4/09</t>
  </si>
  <si>
    <t>04/09 15:00 - 17:30 05/09 09:30 - 16:30 local guide: 08:30-12:30</t>
  </si>
  <si>
    <r>
      <t xml:space="preserve">Group will land in Salzburg 04SEP24 6H249  TLV/SZG 0800/1105 from there drive to Vienna. Based on the time, they will have a stop on the way and then to the hotel at the AP.  . walking to hotel. </t>
    </r>
    <r>
      <rPr>
        <sz val="12"/>
        <rFont val="Arial"/>
        <family val="2"/>
        <scheme val="minor"/>
      </rPr>
      <t>05/09 - 08:30 pick up from AP hotel, drive to city tour. Lunch break and continue city tour and 17:30 to be on board</t>
    </r>
  </si>
  <si>
    <t>Sagi Issar +972 50-570-9914</t>
  </si>
  <si>
    <t>NH Vienna AP At NH Airport the coach will wait at the busterminal opposite of the hotel (just accross the street).</t>
  </si>
  <si>
    <t>Hotel: NH Wien City Regarding hotel NH City please note the drop off/pick up point which is mentioned in the booking confirmation.</t>
  </si>
  <si>
    <t>Group will land in Vienna with LY363 17:30 - 20:15. drive directly to hotel. 4/09 - 09:00 - pick up from hotel and drive to Schonbrunn, then lunch break at Nach market then Belvadere for a tour.  17:30 back at hotel. 5/09 - 08:30 morning tour in Vienna. lunch break and embarkation at 17:00 in Vienna.</t>
  </si>
  <si>
    <t>Group will land in Vienna withLY361 06:40 - 09:25. from AP drive to Schonbrunn Lunch break at Nash market . Belvadere for a tour. . 17:00 back at hotel. 5/09 - 08:30 morning tour in Vienna include Afternoon visit memorial wal.. lunch break and embarkation at 17:00 in Vienna</t>
  </si>
  <si>
    <t>04/09 - 11:30 - 17:00  05/09 08:30 - 17:30 local guide: 08:30-12:30. meet then group at Hundertwasser</t>
  </si>
  <si>
    <t>NH Danube City</t>
  </si>
  <si>
    <t>Mb Travel - confirmed Emergency Phone (0-24): +36-70-942-2644.</t>
  </si>
  <si>
    <t xml:space="preserve">office@danubeservice.com | +43 2752 52274 15 </t>
  </si>
  <si>
    <t xml:space="preserve">9:00 - 12:30 4 Local Guides </t>
  </si>
  <si>
    <t>AustriaGuides/   j.poechmueller@sabtours.at</t>
  </si>
  <si>
    <t xml:space="preserve">3 minivans booked from Schylla </t>
  </si>
  <si>
    <r>
      <t xml:space="preserve">09:00 depart from ship, 10:00 </t>
    </r>
    <r>
      <rPr>
        <b/>
        <sz val="11"/>
        <color theme="1"/>
        <rFont val="Arial"/>
        <family val="2"/>
        <scheme val="minor"/>
      </rPr>
      <t xml:space="preserve">Seegrotte caves  then Baden, Maierling,. </t>
    </r>
    <r>
      <rPr>
        <sz val="11"/>
        <color theme="1"/>
        <rFont val="Arial"/>
        <family val="2"/>
        <scheme val="minor"/>
      </rPr>
      <t>and back to Vienna for flight to be at AP at 18:30</t>
    </r>
  </si>
  <si>
    <t>morning transfer to Synagug. All groups are booked at 14:00</t>
  </si>
  <si>
    <t>walking city tour in the morning to the market. Return to ship for lunch.</t>
  </si>
  <si>
    <t xml:space="preserve">Budapest Synagogue (4 Groups @ 14:00) </t>
  </si>
  <si>
    <t>Bus 08:30-12:30 8:30:  local guides and go to city tour</t>
  </si>
  <si>
    <t>Coach - Dr. Ricard + Belvedere + local guide Anneliese Reijnders +43 699 15098676</t>
  </si>
  <si>
    <t>Coach - Dr. Ricard + Belvedere + local guide (Kristina Burger +43 664 4046519)</t>
  </si>
  <si>
    <t>Coach - Dr. Ricard Local Guide (Marianne Hasenhütl +43 650 8633833)</t>
  </si>
  <si>
    <t>Coach - Dr. Ricard + Belvedere + local guide (Renate Kalab +43 699 19583272)</t>
  </si>
  <si>
    <r>
      <t xml:space="preserve"> 1. Ilan guide confirmed 2. Noemi Csondor  confirmed 3. Kati confirmed </t>
    </r>
    <r>
      <rPr>
        <sz val="12"/>
        <color theme="1"/>
        <rFont val="Calibri"/>
        <family val="2"/>
      </rPr>
      <t xml:space="preserve">4.Gabor </t>
    </r>
  </si>
  <si>
    <t>TLV- DUS no9060 0700/1050 EW9750 DUS-VIE 13:00 - 14:35 then to hotel.  05/09 - 08:30 pick up from AP hotel, drive to city tour. Lunch break and continue city tour and 17:30 to be on board</t>
  </si>
  <si>
    <t xml:space="preserve">MIKI BENDERLI </t>
  </si>
  <si>
    <t xml:space="preserve">Transfer Vienna AP to Hotel </t>
  </si>
  <si>
    <t xml:space="preserve">coach hotel to city tour </t>
  </si>
  <si>
    <t xml:space="preserve">coach - city tour and then to ship </t>
  </si>
  <si>
    <t xml:space="preserve">Issar Sagi </t>
  </si>
  <si>
    <t xml:space="preserve">coach AP to city tour </t>
  </si>
  <si>
    <t xml:space="preserve">Belvedere Palace </t>
  </si>
  <si>
    <t>Belvedere Palace Guide</t>
  </si>
  <si>
    <t xml:space="preserve">Belvedere Palace Guide </t>
  </si>
  <si>
    <t>TIPS</t>
  </si>
  <si>
    <t xml:space="preserve">Dan Margolin </t>
  </si>
  <si>
    <t>Coach - AP Hotel to City tour</t>
  </si>
  <si>
    <t>transfer AP  Vienna Hotel</t>
  </si>
  <si>
    <t xml:space="preserve">local guide </t>
  </si>
  <si>
    <t>local guide</t>
  </si>
  <si>
    <t xml:space="preserve">Coach Service </t>
  </si>
  <si>
    <t xml:space="preserve">Orna Noy </t>
  </si>
  <si>
    <t xml:space="preserve">Coach to Synagogue </t>
  </si>
  <si>
    <t xml:space="preserve">Synagogue Tour </t>
  </si>
  <si>
    <t xml:space="preserve">Local Guides </t>
  </si>
  <si>
    <t>Bratislava City Train</t>
  </si>
  <si>
    <t xml:space="preserve">Coach to Melk </t>
  </si>
  <si>
    <t>Melk Abbey</t>
  </si>
  <si>
    <t xml:space="preserve">Linz Guide </t>
  </si>
  <si>
    <t xml:space="preserve">Passau city tour (Scylla) </t>
  </si>
  <si>
    <t>tranfer AP</t>
  </si>
  <si>
    <t xml:space="preserve">Transfer AP FRA </t>
  </si>
  <si>
    <t>transfer AP Salzburg</t>
  </si>
  <si>
    <t xml:space="preserve">Portage </t>
  </si>
  <si>
    <t>cc</t>
  </si>
  <si>
    <t>TIPS (Drivers + Guides)</t>
  </si>
  <si>
    <t xml:space="preserve">Budget </t>
  </si>
  <si>
    <t xml:space="preserve">Tips (Drivers + Guides) </t>
  </si>
  <si>
    <t>Budget</t>
  </si>
  <si>
    <t xml:space="preserve">TIPS (Bus + Guides) </t>
  </si>
  <si>
    <t xml:space="preserve">TIPS (Bus  Guides) </t>
  </si>
  <si>
    <t xml:space="preserve">Tips </t>
  </si>
  <si>
    <t>CASH</t>
  </si>
  <si>
    <t xml:space="preserve">miki </t>
  </si>
  <si>
    <t xml:space="preserve">30PAX </t>
  </si>
  <si>
    <t xml:space="preserve">TIPS (GUIDES + BUS) </t>
  </si>
  <si>
    <t xml:space="preserve">Emergency </t>
  </si>
  <si>
    <t xml:space="preserve">ESHEL </t>
  </si>
  <si>
    <t>TOTAL</t>
  </si>
  <si>
    <t xml:space="preserve">Issar </t>
  </si>
  <si>
    <t xml:space="preserve">Dan </t>
  </si>
  <si>
    <t xml:space="preserve">Orna </t>
  </si>
  <si>
    <t>31PAX</t>
  </si>
  <si>
    <t>32PAX</t>
  </si>
  <si>
    <t>38PAX</t>
  </si>
  <si>
    <t xml:space="preserve">Seegrotte Tour </t>
  </si>
  <si>
    <t>PREVIOUS TRIP</t>
  </si>
  <si>
    <t>Cash owed to Miki (0608)</t>
  </si>
  <si>
    <t xml:space="preserve">cash </t>
  </si>
  <si>
    <t>local guide Vienna</t>
  </si>
  <si>
    <t>Local Guides Budapest</t>
  </si>
  <si>
    <t xml:space="preserve">tips CD </t>
  </si>
  <si>
    <t>budjet for lunch on the 11/09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</si>
</sst>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;@"/>
  </numFmts>
  <fonts count="26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2"/>
      <color theme="1"/>
      <name val="Arial"/>
      <family val="2"/>
      <scheme val="minor"/>
    </font>
    <font>
      <b/>
      <sz val="11"/>
      <color rgb="FF002060"/>
      <name val="Arial"/>
      <family val="2"/>
      <scheme val="minor"/>
    </font>
    <font>
      <sz val="11"/>
      <color rgb="FFFF0000"/>
      <name val="Arial"/>
      <family val="2"/>
      <scheme val="minor"/>
    </font>
    <font>
      <sz val="11"/>
      <color rgb="FF7030A0"/>
      <name val="Arial"/>
      <family val="2"/>
      <scheme val="minor"/>
    </font>
    <font>
      <sz val="11"/>
      <color rgb="FF00000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u/>
      <sz val="11"/>
      <color rgb="FF00B050"/>
      <name val="Arial"/>
      <family val="2"/>
      <scheme val="minor"/>
    </font>
    <font>
      <b/>
      <sz val="11"/>
      <color rgb="FF00B050"/>
      <name val="Arial"/>
      <family val="2"/>
      <scheme val="minor"/>
    </font>
    <font>
      <b/>
      <sz val="12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u/>
      <sz val="11"/>
      <name val="Arial"/>
      <family val="2"/>
      <scheme val="minor"/>
    </font>
    <font>
      <sz val="11"/>
      <name val="Calibri"/>
      <family val="2"/>
    </font>
    <font>
      <sz val="12"/>
      <name val="Arial"/>
      <family val="2"/>
      <scheme val="minor"/>
    </font>
    <font>
      <b/>
      <sz val="12"/>
      <name val="Arial"/>
      <family val="2"/>
      <scheme val="minor"/>
    </font>
    <font>
      <sz val="12"/>
      <color theme="9"/>
      <name val="Calibri"/>
      <family val="2"/>
    </font>
    <font>
      <b/>
      <sz val="11"/>
      <color theme="0"/>
      <name val="Arial"/>
      <family val="2"/>
      <scheme val="minor"/>
    </font>
    <font>
      <sz val="12"/>
      <color theme="1"/>
      <name val="Calibri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FF0000"/>
      <name val="Arial"/>
      <family val="2"/>
      <scheme val="minor"/>
    </font>
    <font>
      <sz val="10"/>
      <color theme="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3" fillId="5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11" fillId="0" borderId="1" xfId="3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0" borderId="1" xfId="1" applyNumberFormat="1" applyFont="1" applyFill="1" applyBorder="1" applyAlignment="1">
      <alignment horizontal="left" vertical="center" wrapText="1"/>
    </xf>
    <xf numFmtId="0" fontId="13" fillId="0" borderId="2" xfId="1" applyNumberFormat="1" applyFont="1" applyFill="1" applyBorder="1" applyAlignment="1">
      <alignment horizontal="left" vertical="center" wrapText="1"/>
    </xf>
    <xf numFmtId="0" fontId="0" fillId="0" borderId="0" xfId="0" applyNumberFormat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4" fontId="8" fillId="5" borderId="3" xfId="2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3" borderId="1" xfId="0" applyNumberForma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14" fontId="0" fillId="7" borderId="1" xfId="0" applyNumberForma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left" vertical="center" wrapText="1"/>
    </xf>
    <xf numFmtId="0" fontId="15" fillId="0" borderId="1" xfId="3" applyFont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1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20" fontId="18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7" fillId="0" borderId="0" xfId="0" applyFont="1" applyAlignment="1">
      <alignment wrapText="1"/>
    </xf>
    <xf numFmtId="0" fontId="17" fillId="0" borderId="0" xfId="0" applyFont="1" applyFill="1" applyAlignment="1">
      <alignment horizontal="left" vertical="center"/>
    </xf>
    <xf numFmtId="0" fontId="17" fillId="0" borderId="0" xfId="0" applyFont="1"/>
    <xf numFmtId="0" fontId="10" fillId="0" borderId="0" xfId="3" applyAlignment="1">
      <alignment wrapText="1"/>
    </xf>
    <xf numFmtId="0" fontId="19" fillId="0" borderId="0" xfId="0" applyFont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4" fontId="22" fillId="0" borderId="1" xfId="0" applyNumberFormat="1" applyFont="1" applyBorder="1" applyAlignment="1">
      <alignment horizontal="center"/>
    </xf>
    <xf numFmtId="0" fontId="22" fillId="0" borderId="0" xfId="0" applyFont="1"/>
    <xf numFmtId="0" fontId="23" fillId="7" borderId="1" xfId="0" applyFont="1" applyFill="1" applyBorder="1" applyAlignment="1">
      <alignment horizontal="center"/>
    </xf>
    <xf numFmtId="0" fontId="22" fillId="0" borderId="1" xfId="0" applyFont="1" applyBorder="1"/>
    <xf numFmtId="0" fontId="22" fillId="0" borderId="0" xfId="0" applyFont="1" applyBorder="1" applyAlignment="1">
      <alignment horizontal="center"/>
    </xf>
    <xf numFmtId="4" fontId="22" fillId="0" borderId="0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0" fillId="0" borderId="0" xfId="0" applyFill="1"/>
    <xf numFmtId="0" fontId="24" fillId="0" borderId="1" xfId="0" applyFont="1" applyFill="1" applyBorder="1" applyAlignment="1">
      <alignment horizontal="center"/>
    </xf>
    <xf numFmtId="0" fontId="23" fillId="8" borderId="1" xfId="0" applyFont="1" applyFill="1" applyBorder="1" applyAlignment="1">
      <alignment horizontal="center"/>
    </xf>
    <xf numFmtId="0" fontId="22" fillId="0" borderId="5" xfId="0" applyFont="1" applyBorder="1"/>
    <xf numFmtId="0" fontId="22" fillId="0" borderId="6" xfId="0" applyFont="1" applyBorder="1"/>
    <xf numFmtId="0" fontId="1" fillId="8" borderId="1" xfId="0" applyFont="1" applyFill="1" applyBorder="1" applyAlignment="1">
      <alignment horizontal="center" vertical="center" wrapText="1"/>
    </xf>
    <xf numFmtId="2" fontId="22" fillId="0" borderId="1" xfId="0" applyNumberFormat="1" applyFont="1" applyBorder="1"/>
    <xf numFmtId="1" fontId="22" fillId="0" borderId="1" xfId="0" applyNumberFormat="1" applyFont="1" applyBorder="1"/>
    <xf numFmtId="0" fontId="22" fillId="8" borderId="7" xfId="0" applyFont="1" applyFill="1" applyBorder="1"/>
    <xf numFmtId="2" fontId="22" fillId="0" borderId="8" xfId="0" applyNumberFormat="1" applyFont="1" applyBorder="1"/>
    <xf numFmtId="0" fontId="0" fillId="8" borderId="1" xfId="0" applyFill="1" applyBorder="1" applyAlignment="1">
      <alignment wrapText="1"/>
    </xf>
    <xf numFmtId="0" fontId="22" fillId="8" borderId="1" xfId="0" applyFont="1" applyFill="1" applyBorder="1"/>
    <xf numFmtId="14" fontId="0" fillId="0" borderId="0" xfId="0" applyNumberFormat="1" applyFill="1" applyBorder="1" applyAlignment="1">
      <alignment horizontal="center"/>
    </xf>
    <xf numFmtId="0" fontId="0" fillId="0" borderId="5" xfId="0" applyBorder="1"/>
    <xf numFmtId="0" fontId="0" fillId="8" borderId="1" xfId="0" applyFill="1" applyBorder="1"/>
    <xf numFmtId="0" fontId="0" fillId="0" borderId="6" xfId="0" applyBorder="1"/>
    <xf numFmtId="0" fontId="23" fillId="8" borderId="1" xfId="0" applyFont="1" applyFill="1" applyBorder="1"/>
    <xf numFmtId="0" fontId="0" fillId="8" borderId="1" xfId="0" applyFill="1" applyBorder="1" applyAlignment="1">
      <alignment horizontal="center" vertical="center" wrapText="1"/>
    </xf>
    <xf numFmtId="0" fontId="22" fillId="0" borderId="0" xfId="0" applyFont="1" applyFill="1" applyBorder="1"/>
    <xf numFmtId="3" fontId="24" fillId="0" borderId="1" xfId="0" applyNumberFormat="1" applyFont="1" applyFill="1" applyBorder="1" applyAlignment="1">
      <alignment horizontal="center"/>
    </xf>
    <xf numFmtId="0" fontId="22" fillId="8" borderId="1" xfId="0" applyFont="1" applyFill="1" applyBorder="1" applyAlignment="1">
      <alignment horizontal="center"/>
    </xf>
    <xf numFmtId="0" fontId="1" fillId="0" borderId="1" xfId="0" applyFont="1" applyBorder="1"/>
    <xf numFmtId="0" fontId="25" fillId="9" borderId="1" xfId="0" applyFont="1" applyFill="1" applyBorder="1" applyAlignment="1">
      <alignment horizontal="center"/>
    </xf>
    <xf numFmtId="0" fontId="20" fillId="9" borderId="1" xfId="0" applyFon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7" borderId="12" xfId="0" applyFont="1" applyFill="1" applyBorder="1" applyAlignment="1">
      <alignment horizontal="center" wrapText="1"/>
    </xf>
    <xf numFmtId="0" fontId="0" fillId="0" borderId="13" xfId="0" applyBorder="1"/>
    <xf numFmtId="14" fontId="0" fillId="7" borderId="12" xfId="0" applyNumberFormat="1" applyFill="1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0" fillId="0" borderId="0" xfId="0" applyFont="1" applyFill="1"/>
    <xf numFmtId="14" fontId="0" fillId="7" borderId="14" xfId="0" applyNumberForma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16" fontId="0" fillId="0" borderId="0" xfId="0" applyNumberFormat="1"/>
    <xf numFmtId="1" fontId="1" fillId="0" borderId="1" xfId="0" applyNumberFormat="1" applyFont="1" applyBorder="1"/>
  </cellXfs>
  <cellStyles count="4">
    <cellStyle name="60% - Accent3" xfId="2" builtinId="40"/>
    <cellStyle name="Hyperlink" xfId="3" builtinId="8"/>
    <cellStyle name="Normal" xfId="0" builtinId="0"/>
    <cellStyle name="Normal 2" xfId="1" xr:uid="{EB04026B-D53C-4C1F-A47C-88610B2841D5}"/>
  </cellStyles>
  <dxfs count="0"/>
  <tableStyles count="0" defaultTableStyle="TableStyleMedium2" defaultPivotStyle="PivotStyleLight16"/>
  <colors>
    <mruColors>
      <color rgb="FFB676B8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danubeservic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E1B7F-7BD0-4EA9-938D-4BDB0926BD4D}">
  <dimension ref="A1:L17"/>
  <sheetViews>
    <sheetView topLeftCell="A7" zoomScale="90" zoomScaleNormal="90" workbookViewId="0">
      <selection activeCell="E14" sqref="E14"/>
    </sheetView>
  </sheetViews>
  <sheetFormatPr defaultColWidth="9.09765625" defaultRowHeight="13.8" x14ac:dyDescent="0.25"/>
  <cols>
    <col min="1" max="1" width="9.09765625" style="10"/>
    <col min="2" max="2" width="24.8984375" style="29" customWidth="1"/>
    <col min="3" max="3" width="24.59765625" style="29" customWidth="1"/>
    <col min="4" max="4" width="16.3984375" style="29" customWidth="1"/>
    <col min="5" max="5" width="33.8984375" style="18" customWidth="1"/>
    <col min="6" max="6" width="31.09765625" style="18" customWidth="1"/>
    <col min="7" max="7" width="34.3984375" style="18" customWidth="1"/>
    <col min="8" max="8" width="23.69921875" style="18" customWidth="1"/>
    <col min="9" max="9" width="15.09765625" style="18" customWidth="1"/>
    <col min="10" max="10" width="12.09765625" style="18" customWidth="1"/>
    <col min="11" max="11" width="13.09765625" style="24" customWidth="1"/>
    <col min="12" max="12" width="17.59765625" style="18" customWidth="1"/>
    <col min="13" max="16384" width="9.09765625" style="18"/>
  </cols>
  <sheetData>
    <row r="1" spans="1:12" ht="27.6" x14ac:dyDescent="0.25">
      <c r="A1" s="3" t="s">
        <v>1</v>
      </c>
      <c r="B1" s="4" t="s">
        <v>0</v>
      </c>
      <c r="C1" s="4" t="s">
        <v>3</v>
      </c>
      <c r="D1" s="4" t="s">
        <v>2</v>
      </c>
      <c r="E1" s="15" t="s">
        <v>4</v>
      </c>
      <c r="F1" s="15" t="s">
        <v>5</v>
      </c>
      <c r="G1" s="15" t="s">
        <v>6</v>
      </c>
      <c r="H1" s="15" t="s">
        <v>7</v>
      </c>
      <c r="I1" s="16" t="s">
        <v>10</v>
      </c>
      <c r="J1" s="16" t="s">
        <v>8</v>
      </c>
      <c r="K1" s="17" t="s">
        <v>9</v>
      </c>
    </row>
    <row r="2" spans="1:12" s="21" customFormat="1" ht="135" x14ac:dyDescent="0.25">
      <c r="A2" s="55" t="s">
        <v>20</v>
      </c>
      <c r="B2" s="56" t="s">
        <v>21</v>
      </c>
      <c r="C2" s="56" t="s">
        <v>22</v>
      </c>
      <c r="D2" s="57">
        <v>0.79166666666666663</v>
      </c>
      <c r="E2" s="58" t="s">
        <v>60</v>
      </c>
      <c r="F2" s="56" t="s">
        <v>42</v>
      </c>
      <c r="G2" s="59" t="s">
        <v>74</v>
      </c>
      <c r="H2" s="59"/>
      <c r="I2" s="54">
        <v>303789</v>
      </c>
      <c r="J2" s="60">
        <v>30</v>
      </c>
      <c r="K2" s="61" t="s">
        <v>48</v>
      </c>
      <c r="L2" s="62" t="s">
        <v>51</v>
      </c>
    </row>
    <row r="3" spans="1:12" s="21" customFormat="1" ht="135" x14ac:dyDescent="0.25">
      <c r="A3" s="55" t="s">
        <v>23</v>
      </c>
      <c r="B3" s="56" t="s">
        <v>41</v>
      </c>
      <c r="C3" s="56" t="s">
        <v>59</v>
      </c>
      <c r="D3" s="57">
        <v>0.79166666666666663</v>
      </c>
      <c r="E3" s="58" t="s">
        <v>61</v>
      </c>
      <c r="F3" s="56" t="s">
        <v>43</v>
      </c>
      <c r="G3" s="59" t="s">
        <v>75</v>
      </c>
      <c r="H3" s="59"/>
      <c r="I3" s="63">
        <v>303790</v>
      </c>
      <c r="J3" s="60">
        <v>31</v>
      </c>
      <c r="K3" s="61" t="s">
        <v>57</v>
      </c>
      <c r="L3" s="62"/>
    </row>
    <row r="4" spans="1:12" s="21" customFormat="1" ht="154.19999999999999" x14ac:dyDescent="0.25">
      <c r="A4" s="55" t="s">
        <v>24</v>
      </c>
      <c r="B4" s="56" t="s">
        <v>25</v>
      </c>
      <c r="C4" s="56" t="s">
        <v>58</v>
      </c>
      <c r="D4" s="57">
        <v>0.79166666666666663</v>
      </c>
      <c r="E4" s="59" t="s">
        <v>56</v>
      </c>
      <c r="F4" s="56" t="s">
        <v>62</v>
      </c>
      <c r="G4" s="59" t="s">
        <v>76</v>
      </c>
      <c r="H4" s="59"/>
      <c r="I4" s="54">
        <v>303791</v>
      </c>
      <c r="J4" s="60">
        <v>32</v>
      </c>
      <c r="K4" s="61" t="s">
        <v>52</v>
      </c>
      <c r="L4" s="62"/>
    </row>
    <row r="5" spans="1:12" s="21" customFormat="1" ht="109.2" x14ac:dyDescent="0.25">
      <c r="A5" s="55" t="s">
        <v>26</v>
      </c>
      <c r="B5" s="56" t="s">
        <v>54</v>
      </c>
      <c r="C5" s="56" t="s">
        <v>63</v>
      </c>
      <c r="D5" s="57">
        <v>0.79166666666666663</v>
      </c>
      <c r="E5" s="59" t="s">
        <v>79</v>
      </c>
      <c r="F5" s="56" t="s">
        <v>55</v>
      </c>
      <c r="G5" s="59" t="s">
        <v>77</v>
      </c>
      <c r="H5" s="59"/>
      <c r="I5" s="54">
        <v>303737</v>
      </c>
      <c r="J5" s="60">
        <v>38</v>
      </c>
      <c r="K5" s="61" t="s">
        <v>53</v>
      </c>
      <c r="L5" s="62"/>
    </row>
    <row r="6" spans="1:12" ht="96.45" customHeight="1" x14ac:dyDescent="0.25">
      <c r="A6" s="8">
        <v>2</v>
      </c>
      <c r="B6" s="11">
        <v>45541</v>
      </c>
      <c r="C6" s="7"/>
      <c r="D6" s="7" t="s">
        <v>29</v>
      </c>
      <c r="E6" s="48" t="s">
        <v>70</v>
      </c>
      <c r="F6" s="19" t="s">
        <v>72</v>
      </c>
      <c r="G6" s="50" t="s">
        <v>64</v>
      </c>
      <c r="H6" s="22"/>
      <c r="I6" s="20"/>
      <c r="J6" s="20"/>
      <c r="K6" s="23"/>
      <c r="L6" s="47"/>
    </row>
    <row r="7" spans="1:12" ht="61.95" customHeight="1" x14ac:dyDescent="0.3">
      <c r="A7" s="6">
        <v>2</v>
      </c>
      <c r="B7" s="11">
        <v>45542</v>
      </c>
      <c r="C7" s="7" t="s">
        <v>30</v>
      </c>
      <c r="D7" s="30">
        <v>0.5625</v>
      </c>
      <c r="E7" s="47" t="s">
        <v>71</v>
      </c>
      <c r="F7" s="13" t="s">
        <v>73</v>
      </c>
      <c r="G7" s="65" t="s">
        <v>78</v>
      </c>
      <c r="H7" s="12"/>
      <c r="I7" s="21"/>
      <c r="J7" s="21"/>
      <c r="L7" s="48"/>
    </row>
    <row r="8" spans="1:12" ht="27.6" x14ac:dyDescent="0.25">
      <c r="A8" s="2">
        <v>3</v>
      </c>
      <c r="B8" s="11">
        <v>45543</v>
      </c>
      <c r="C8" s="5" t="s">
        <v>31</v>
      </c>
      <c r="D8" s="31">
        <v>0.66666666666666663</v>
      </c>
      <c r="E8" s="47" t="s">
        <v>36</v>
      </c>
      <c r="F8" s="19"/>
      <c r="G8" s="33"/>
      <c r="H8" s="14"/>
      <c r="I8" s="21"/>
      <c r="J8" s="21"/>
    </row>
    <row r="9" spans="1:12" ht="82.8" x14ac:dyDescent="0.25">
      <c r="A9" s="6">
        <v>4</v>
      </c>
      <c r="B9" s="11">
        <v>45544</v>
      </c>
      <c r="C9" s="9" t="s">
        <v>32</v>
      </c>
      <c r="D9" s="9" t="s">
        <v>33</v>
      </c>
      <c r="E9" s="48" t="s">
        <v>37</v>
      </c>
      <c r="F9" s="13" t="s">
        <v>38</v>
      </c>
      <c r="G9" s="64" t="s">
        <v>65</v>
      </c>
      <c r="H9" s="25"/>
    </row>
    <row r="10" spans="1:12" ht="27.6" x14ac:dyDescent="0.25">
      <c r="A10" s="2">
        <v>5</v>
      </c>
      <c r="B10" s="11">
        <v>45545</v>
      </c>
      <c r="C10" s="7" t="s">
        <v>34</v>
      </c>
      <c r="D10" s="32">
        <v>0.70833333333333337</v>
      </c>
      <c r="E10" s="47" t="s">
        <v>39</v>
      </c>
      <c r="F10" s="49" t="s">
        <v>40</v>
      </c>
      <c r="G10" s="40" t="s">
        <v>66</v>
      </c>
      <c r="H10" s="19" t="s">
        <v>67</v>
      </c>
    </row>
    <row r="11" spans="1:12" ht="41.4" x14ac:dyDescent="0.3">
      <c r="A11" s="51" t="s">
        <v>44</v>
      </c>
      <c r="B11" s="11">
        <v>45546</v>
      </c>
      <c r="C11" s="30" t="s">
        <v>35</v>
      </c>
      <c r="D11" s="30">
        <v>0.5625</v>
      </c>
      <c r="E11" s="53" t="s">
        <v>49</v>
      </c>
      <c r="F11" s="49"/>
      <c r="G11" s="40" t="s">
        <v>68</v>
      </c>
      <c r="H11" s="27"/>
    </row>
    <row r="12" spans="1:12" ht="41.4" x14ac:dyDescent="0.3">
      <c r="A12" s="51" t="s">
        <v>45</v>
      </c>
      <c r="B12" s="11">
        <v>45546</v>
      </c>
      <c r="C12" s="30" t="s">
        <v>35</v>
      </c>
      <c r="D12" s="30">
        <v>0.5625</v>
      </c>
      <c r="E12" s="53" t="s">
        <v>49</v>
      </c>
      <c r="F12" s="49"/>
      <c r="G12" s="40"/>
      <c r="H12" s="27"/>
    </row>
    <row r="13" spans="1:12" ht="79.95" customHeight="1" x14ac:dyDescent="0.25">
      <c r="A13" s="51" t="s">
        <v>46</v>
      </c>
      <c r="B13" s="11">
        <v>45546</v>
      </c>
      <c r="C13" s="30" t="s">
        <v>35</v>
      </c>
      <c r="D13" s="18"/>
      <c r="E13" s="52" t="s">
        <v>47</v>
      </c>
      <c r="F13" s="34"/>
      <c r="G13" s="39"/>
      <c r="H13" s="26"/>
    </row>
    <row r="14" spans="1:12" ht="79.95" customHeight="1" x14ac:dyDescent="0.25">
      <c r="A14" s="43" t="s">
        <v>26</v>
      </c>
      <c r="B14" s="11">
        <v>45546</v>
      </c>
      <c r="C14" s="30" t="s">
        <v>35</v>
      </c>
      <c r="D14" s="45"/>
      <c r="E14" s="25" t="s">
        <v>50</v>
      </c>
      <c r="F14" s="34"/>
      <c r="G14" s="39"/>
      <c r="H14" s="26"/>
    </row>
    <row r="15" spans="1:12" ht="55.2" x14ac:dyDescent="0.25">
      <c r="A15" s="43" t="s">
        <v>20</v>
      </c>
      <c r="B15" s="46">
        <v>45547</v>
      </c>
      <c r="C15" s="44" t="s">
        <v>27</v>
      </c>
      <c r="D15" s="45" t="s">
        <v>28</v>
      </c>
      <c r="E15" s="13" t="s">
        <v>69</v>
      </c>
      <c r="F15" s="26"/>
      <c r="G15" s="41"/>
      <c r="H15" s="22"/>
      <c r="I15" s="28"/>
    </row>
    <row r="16" spans="1:12" ht="55.2" x14ac:dyDescent="0.25">
      <c r="A16" s="43" t="s">
        <v>23</v>
      </c>
      <c r="B16" s="46">
        <v>45547</v>
      </c>
      <c r="C16" s="44" t="s">
        <v>27</v>
      </c>
      <c r="D16" s="45" t="s">
        <v>28</v>
      </c>
      <c r="E16" s="13" t="s">
        <v>69</v>
      </c>
    </row>
    <row r="17" spans="1:4" x14ac:dyDescent="0.25">
      <c r="A17" s="18"/>
      <c r="B17" s="18"/>
      <c r="C17" s="18"/>
      <c r="D17" s="18"/>
    </row>
  </sheetData>
  <hyperlinks>
    <hyperlink ref="G9" r:id="rId1" display="mailto:office@danubeservice.com" xr:uid="{51D8BA7E-B69B-4536-B3F6-44A8BCDBBDC9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205F3-3EA1-440F-99E9-5F36FE599C7F}">
  <dimension ref="B2:I28"/>
  <sheetViews>
    <sheetView workbookViewId="0">
      <selection activeCell="D24" sqref="D24"/>
    </sheetView>
  </sheetViews>
  <sheetFormatPr defaultRowHeight="13.8" x14ac:dyDescent="0.25"/>
  <cols>
    <col min="2" max="2" width="13.8984375" customWidth="1"/>
    <col min="3" max="3" width="30.8984375" customWidth="1"/>
    <col min="6" max="6" width="11.59765625" customWidth="1"/>
  </cols>
  <sheetData>
    <row r="2" spans="2:7" x14ac:dyDescent="0.25">
      <c r="B2" s="1" t="s">
        <v>11</v>
      </c>
      <c r="C2" s="1">
        <v>30</v>
      </c>
    </row>
    <row r="3" spans="2:7" x14ac:dyDescent="0.25">
      <c r="B3" s="1" t="s">
        <v>12</v>
      </c>
      <c r="C3" s="1">
        <v>400</v>
      </c>
    </row>
    <row r="5" spans="2:7" s="42" customFormat="1" ht="27.6" x14ac:dyDescent="0.25">
      <c r="B5" s="66" t="s">
        <v>13</v>
      </c>
      <c r="C5" s="38" t="s">
        <v>14</v>
      </c>
      <c r="D5" s="38" t="s">
        <v>15</v>
      </c>
      <c r="E5" s="38" t="s">
        <v>16</v>
      </c>
      <c r="F5" s="38" t="s">
        <v>17</v>
      </c>
      <c r="G5" s="93" t="s">
        <v>116</v>
      </c>
    </row>
    <row r="6" spans="2:7" x14ac:dyDescent="0.25">
      <c r="B6" s="36">
        <v>45538</v>
      </c>
      <c r="C6" s="67" t="s">
        <v>81</v>
      </c>
      <c r="D6" s="67"/>
      <c r="E6" s="67">
        <v>288.18</v>
      </c>
      <c r="F6" s="67" t="s">
        <v>18</v>
      </c>
      <c r="G6" s="1">
        <v>30</v>
      </c>
    </row>
    <row r="7" spans="2:7" x14ac:dyDescent="0.25">
      <c r="B7" s="36">
        <v>45539</v>
      </c>
      <c r="C7" s="67" t="s">
        <v>82</v>
      </c>
      <c r="D7" s="67"/>
      <c r="E7" s="67">
        <v>783.64</v>
      </c>
      <c r="F7" s="67"/>
      <c r="G7" s="1">
        <v>50</v>
      </c>
    </row>
    <row r="8" spans="2:7" x14ac:dyDescent="0.25">
      <c r="B8" s="36">
        <v>45539</v>
      </c>
      <c r="C8" s="67" t="s">
        <v>86</v>
      </c>
      <c r="D8" s="67">
        <v>15.1</v>
      </c>
      <c r="E8" s="67"/>
      <c r="F8" s="67" t="s">
        <v>117</v>
      </c>
      <c r="G8" s="1"/>
    </row>
    <row r="9" spans="2:7" x14ac:dyDescent="0.25">
      <c r="B9" s="36">
        <v>45539</v>
      </c>
      <c r="C9" s="67" t="s">
        <v>87</v>
      </c>
      <c r="D9" s="67"/>
      <c r="E9" s="67">
        <v>190</v>
      </c>
      <c r="F9" s="67" t="s">
        <v>117</v>
      </c>
      <c r="G9" s="1"/>
    </row>
    <row r="10" spans="2:7" x14ac:dyDescent="0.25">
      <c r="B10" s="36">
        <v>45540</v>
      </c>
      <c r="C10" s="67" t="s">
        <v>83</v>
      </c>
      <c r="D10" s="67"/>
      <c r="E10" s="67">
        <v>703.63</v>
      </c>
      <c r="F10" s="67"/>
      <c r="G10" s="1">
        <v>50</v>
      </c>
    </row>
    <row r="11" spans="2:7" x14ac:dyDescent="0.25">
      <c r="B11" s="36">
        <v>45540</v>
      </c>
      <c r="C11" s="67" t="s">
        <v>93</v>
      </c>
      <c r="D11" s="67"/>
      <c r="E11" s="67">
        <v>190</v>
      </c>
      <c r="F11" s="67" t="s">
        <v>117</v>
      </c>
      <c r="G11" s="1">
        <v>20</v>
      </c>
    </row>
    <row r="12" spans="2:7" x14ac:dyDescent="0.25">
      <c r="B12" s="36">
        <v>45541</v>
      </c>
      <c r="C12" s="67" t="s">
        <v>97</v>
      </c>
      <c r="D12" s="67"/>
      <c r="E12" s="67">
        <v>304</v>
      </c>
      <c r="F12" s="67"/>
      <c r="G12" s="1">
        <v>30</v>
      </c>
    </row>
    <row r="13" spans="2:7" x14ac:dyDescent="0.25">
      <c r="B13" s="36">
        <v>45541</v>
      </c>
      <c r="C13" s="67" t="s">
        <v>98</v>
      </c>
      <c r="D13" s="67">
        <v>18</v>
      </c>
      <c r="E13" s="67"/>
      <c r="F13" s="67"/>
      <c r="G13" s="1"/>
    </row>
    <row r="14" spans="2:7" x14ac:dyDescent="0.25">
      <c r="B14" s="36">
        <v>45542</v>
      </c>
      <c r="C14" s="67" t="s">
        <v>99</v>
      </c>
      <c r="D14" s="67"/>
      <c r="E14" s="67">
        <v>140</v>
      </c>
      <c r="F14" s="67" t="s">
        <v>117</v>
      </c>
      <c r="G14" s="1">
        <v>20</v>
      </c>
    </row>
    <row r="15" spans="2:7" x14ac:dyDescent="0.25">
      <c r="B15" s="36">
        <v>45543</v>
      </c>
      <c r="C15" s="67" t="s">
        <v>100</v>
      </c>
      <c r="D15" s="67"/>
      <c r="E15" s="67">
        <v>320</v>
      </c>
      <c r="F15" s="67"/>
      <c r="G15" s="1"/>
    </row>
    <row r="16" spans="2:7" x14ac:dyDescent="0.25">
      <c r="B16" s="36">
        <v>45544</v>
      </c>
      <c r="C16" s="67" t="s">
        <v>101</v>
      </c>
      <c r="D16" s="67"/>
      <c r="E16" s="67">
        <v>225</v>
      </c>
      <c r="F16" s="67"/>
      <c r="G16" s="1">
        <v>30</v>
      </c>
    </row>
    <row r="17" spans="2:9" x14ac:dyDescent="0.25">
      <c r="B17" s="36">
        <v>45544</v>
      </c>
      <c r="C17" s="67" t="s">
        <v>102</v>
      </c>
      <c r="D17" s="67"/>
      <c r="E17" s="67">
        <v>18.5</v>
      </c>
      <c r="F17" s="67"/>
      <c r="G17" s="1"/>
    </row>
    <row r="18" spans="2:9" x14ac:dyDescent="0.25">
      <c r="B18" s="36">
        <v>45545</v>
      </c>
      <c r="C18" s="67" t="s">
        <v>103</v>
      </c>
      <c r="D18" s="67"/>
      <c r="E18" s="67">
        <v>190</v>
      </c>
      <c r="F18" s="67" t="s">
        <v>117</v>
      </c>
      <c r="G18" s="1">
        <v>20</v>
      </c>
    </row>
    <row r="19" spans="2:9" x14ac:dyDescent="0.25">
      <c r="B19" s="36">
        <v>45546</v>
      </c>
      <c r="C19" s="67" t="s">
        <v>104</v>
      </c>
      <c r="D19" s="67"/>
      <c r="E19" s="77">
        <v>500</v>
      </c>
      <c r="F19" s="67"/>
      <c r="G19" s="1">
        <v>30</v>
      </c>
      <c r="I19" s="76"/>
    </row>
    <row r="20" spans="2:9" x14ac:dyDescent="0.25">
      <c r="B20" s="36">
        <v>45547</v>
      </c>
      <c r="C20" s="67" t="s">
        <v>130</v>
      </c>
      <c r="D20" s="67">
        <v>15</v>
      </c>
      <c r="E20" s="77"/>
      <c r="F20" s="67" t="s">
        <v>18</v>
      </c>
      <c r="G20" s="1"/>
      <c r="I20" s="76"/>
    </row>
    <row r="21" spans="2:9" x14ac:dyDescent="0.25">
      <c r="B21" s="36">
        <v>45547</v>
      </c>
      <c r="C21" s="67" t="s">
        <v>105</v>
      </c>
      <c r="D21" s="67"/>
      <c r="E21" s="68">
        <v>932.73</v>
      </c>
      <c r="F21" s="67"/>
      <c r="G21" s="1">
        <v>50</v>
      </c>
    </row>
    <row r="22" spans="2:9" x14ac:dyDescent="0.25">
      <c r="B22" s="36"/>
      <c r="C22" s="67"/>
      <c r="D22" s="67"/>
      <c r="E22" s="68"/>
      <c r="F22" s="67"/>
      <c r="G22" s="1"/>
    </row>
    <row r="23" spans="2:9" x14ac:dyDescent="0.25">
      <c r="C23" s="69"/>
      <c r="D23" s="69"/>
      <c r="E23" s="69"/>
      <c r="F23" s="69"/>
    </row>
    <row r="24" spans="2:9" x14ac:dyDescent="0.25">
      <c r="C24" s="78" t="s">
        <v>115</v>
      </c>
      <c r="D24" s="79">
        <f>SUM(G6:G21)</f>
        <v>330</v>
      </c>
      <c r="E24" s="80"/>
      <c r="F24" s="84" t="s">
        <v>113</v>
      </c>
    </row>
    <row r="25" spans="2:9" x14ac:dyDescent="0.25">
      <c r="C25" s="70" t="s">
        <v>19</v>
      </c>
      <c r="D25" s="71">
        <f>SUM(D6:D22)*C2</f>
        <v>1443</v>
      </c>
      <c r="E25" s="79">
        <f>SUM(E6:E22)</f>
        <v>4785.68</v>
      </c>
      <c r="F25" s="85">
        <f>SUM(D25:E25)/C2</f>
        <v>207.62266666666667</v>
      </c>
    </row>
    <row r="26" spans="2:9" x14ac:dyDescent="0.25">
      <c r="C26" s="69"/>
      <c r="D26" s="69"/>
      <c r="E26" s="69"/>
      <c r="F26" s="69"/>
    </row>
    <row r="27" spans="2:9" x14ac:dyDescent="0.25">
      <c r="C27" s="69" t="s">
        <v>80</v>
      </c>
      <c r="D27" s="69"/>
      <c r="E27" s="69"/>
      <c r="F27" s="69"/>
    </row>
    <row r="28" spans="2:9" x14ac:dyDescent="0.25">
      <c r="C28" s="9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84743-A2C6-4C89-B397-F242D3898B84}">
  <dimension ref="B2:G25"/>
  <sheetViews>
    <sheetView workbookViewId="0">
      <selection activeCell="E19" sqref="E19"/>
    </sheetView>
  </sheetViews>
  <sheetFormatPr defaultRowHeight="13.8" x14ac:dyDescent="0.25"/>
  <cols>
    <col min="2" max="2" width="13.8984375" customWidth="1"/>
    <col min="3" max="3" width="30.8984375" customWidth="1"/>
    <col min="4" max="4" width="11.69921875" customWidth="1"/>
    <col min="6" max="6" width="11.59765625" customWidth="1"/>
  </cols>
  <sheetData>
    <row r="2" spans="2:7" x14ac:dyDescent="0.25">
      <c r="B2" s="1" t="s">
        <v>11</v>
      </c>
      <c r="C2" s="1">
        <v>31</v>
      </c>
    </row>
    <row r="3" spans="2:7" x14ac:dyDescent="0.25">
      <c r="B3" s="1" t="s">
        <v>12</v>
      </c>
      <c r="C3" s="1">
        <v>310</v>
      </c>
    </row>
    <row r="5" spans="2:7" ht="27.6" x14ac:dyDescent="0.25">
      <c r="B5" s="66" t="s">
        <v>13</v>
      </c>
      <c r="C5" s="38" t="s">
        <v>14</v>
      </c>
      <c r="D5" s="38" t="s">
        <v>15</v>
      </c>
      <c r="E5" s="38" t="s">
        <v>16</v>
      </c>
      <c r="F5" s="38" t="s">
        <v>17</v>
      </c>
      <c r="G5" s="29" t="s">
        <v>89</v>
      </c>
    </row>
    <row r="6" spans="2:7" x14ac:dyDescent="0.25">
      <c r="B6" s="36">
        <v>45539</v>
      </c>
      <c r="C6" s="67" t="s">
        <v>85</v>
      </c>
      <c r="D6" s="67"/>
      <c r="E6" s="67">
        <v>703.63</v>
      </c>
      <c r="F6" s="67"/>
      <c r="G6">
        <v>50</v>
      </c>
    </row>
    <row r="7" spans="2:7" x14ac:dyDescent="0.25">
      <c r="B7" s="36">
        <v>45539</v>
      </c>
      <c r="C7" s="67" t="s">
        <v>86</v>
      </c>
      <c r="D7" s="67">
        <v>15.1</v>
      </c>
      <c r="E7" s="67"/>
      <c r="F7" s="67" t="s">
        <v>117</v>
      </c>
    </row>
    <row r="8" spans="2:7" x14ac:dyDescent="0.25">
      <c r="B8" s="36">
        <v>45539</v>
      </c>
      <c r="C8" s="67" t="s">
        <v>88</v>
      </c>
      <c r="D8" s="67"/>
      <c r="E8" s="67">
        <v>190</v>
      </c>
      <c r="F8" s="67" t="s">
        <v>117</v>
      </c>
      <c r="G8">
        <v>20</v>
      </c>
    </row>
    <row r="9" spans="2:7" x14ac:dyDescent="0.25">
      <c r="B9" s="36">
        <v>45540</v>
      </c>
      <c r="C9" s="67" t="s">
        <v>83</v>
      </c>
      <c r="D9" s="67"/>
      <c r="E9" s="67">
        <v>703.63</v>
      </c>
      <c r="F9" s="67"/>
      <c r="G9">
        <v>50</v>
      </c>
    </row>
    <row r="10" spans="2:7" x14ac:dyDescent="0.25">
      <c r="B10" s="36">
        <v>45540</v>
      </c>
      <c r="C10" s="67" t="s">
        <v>94</v>
      </c>
      <c r="D10" s="67"/>
      <c r="E10" s="67">
        <v>190</v>
      </c>
      <c r="F10" s="67" t="s">
        <v>117</v>
      </c>
      <c r="G10">
        <v>20</v>
      </c>
    </row>
    <row r="11" spans="2:7" x14ac:dyDescent="0.25">
      <c r="B11" s="36">
        <v>45541</v>
      </c>
      <c r="C11" s="67" t="s">
        <v>97</v>
      </c>
      <c r="D11" s="67"/>
      <c r="E11" s="67">
        <v>304</v>
      </c>
      <c r="F11" s="67"/>
      <c r="G11">
        <v>30</v>
      </c>
    </row>
    <row r="12" spans="2:7" x14ac:dyDescent="0.25">
      <c r="B12" s="36">
        <v>45541</v>
      </c>
      <c r="C12" s="67" t="s">
        <v>98</v>
      </c>
      <c r="D12" s="67">
        <v>18</v>
      </c>
      <c r="E12" s="67"/>
      <c r="F12" s="67"/>
    </row>
    <row r="13" spans="2:7" x14ac:dyDescent="0.25">
      <c r="B13" s="36">
        <v>45542</v>
      </c>
      <c r="C13" s="67" t="s">
        <v>99</v>
      </c>
      <c r="D13" s="67"/>
      <c r="E13" s="67">
        <v>140</v>
      </c>
      <c r="F13" s="67" t="s">
        <v>117</v>
      </c>
      <c r="G13">
        <v>20</v>
      </c>
    </row>
    <row r="14" spans="2:7" x14ac:dyDescent="0.25">
      <c r="B14" s="36">
        <v>45543</v>
      </c>
      <c r="C14" s="67" t="s">
        <v>100</v>
      </c>
      <c r="D14" s="67"/>
      <c r="E14" s="67">
        <v>320</v>
      </c>
      <c r="F14" s="67"/>
    </row>
    <row r="15" spans="2:7" x14ac:dyDescent="0.25">
      <c r="B15" s="36">
        <v>45544</v>
      </c>
      <c r="C15" s="67" t="s">
        <v>101</v>
      </c>
      <c r="D15" s="67"/>
      <c r="E15" s="67">
        <v>225</v>
      </c>
      <c r="F15" s="67"/>
      <c r="G15">
        <v>30</v>
      </c>
    </row>
    <row r="16" spans="2:7" x14ac:dyDescent="0.25">
      <c r="B16" s="36">
        <v>45544</v>
      </c>
      <c r="C16" s="67" t="s">
        <v>102</v>
      </c>
      <c r="D16" s="67"/>
      <c r="E16" s="67">
        <v>18.5</v>
      </c>
      <c r="F16" s="67"/>
    </row>
    <row r="17" spans="2:7" x14ac:dyDescent="0.25">
      <c r="B17" s="36">
        <v>45545</v>
      </c>
      <c r="C17" s="67" t="s">
        <v>103</v>
      </c>
      <c r="D17" s="67"/>
      <c r="E17" s="67">
        <v>190</v>
      </c>
      <c r="F17" s="67" t="s">
        <v>117</v>
      </c>
      <c r="G17">
        <v>20</v>
      </c>
    </row>
    <row r="18" spans="2:7" x14ac:dyDescent="0.25">
      <c r="B18" s="36">
        <v>45546</v>
      </c>
      <c r="C18" s="67" t="s">
        <v>104</v>
      </c>
      <c r="D18" s="67"/>
      <c r="E18" s="95">
        <v>500</v>
      </c>
      <c r="F18" s="67"/>
      <c r="G18">
        <v>30</v>
      </c>
    </row>
    <row r="19" spans="2:7" x14ac:dyDescent="0.25">
      <c r="B19" s="36">
        <v>45547</v>
      </c>
      <c r="C19" s="67" t="s">
        <v>130</v>
      </c>
      <c r="D19" s="67">
        <v>15</v>
      </c>
      <c r="E19" s="95"/>
      <c r="F19" s="67" t="s">
        <v>18</v>
      </c>
    </row>
    <row r="20" spans="2:7" x14ac:dyDescent="0.25">
      <c r="B20" s="36">
        <v>45547</v>
      </c>
      <c r="C20" s="67" t="s">
        <v>105</v>
      </c>
      <c r="D20" s="67"/>
      <c r="E20" s="68">
        <v>932.73</v>
      </c>
      <c r="F20" s="67"/>
      <c r="G20">
        <v>50</v>
      </c>
    </row>
    <row r="21" spans="2:7" x14ac:dyDescent="0.25">
      <c r="B21" s="88"/>
      <c r="C21" s="72"/>
      <c r="D21" s="72"/>
      <c r="E21" s="73"/>
      <c r="F21" s="72"/>
    </row>
    <row r="22" spans="2:7" x14ac:dyDescent="0.25">
      <c r="C22" s="92" t="s">
        <v>114</v>
      </c>
      <c r="D22" s="79">
        <f>SUM(G6:G20)</f>
        <v>320</v>
      </c>
      <c r="E22" s="80"/>
      <c r="F22" s="87" t="s">
        <v>111</v>
      </c>
    </row>
    <row r="23" spans="2:7" x14ac:dyDescent="0.25">
      <c r="C23" s="70" t="s">
        <v>19</v>
      </c>
      <c r="D23" s="71">
        <f>SUM(D6:D20)*C2</f>
        <v>1491.1000000000001</v>
      </c>
      <c r="E23" s="79">
        <f>SUM(E6:E20)</f>
        <v>4417.49</v>
      </c>
      <c r="F23" s="82">
        <f>SUM(D23:E23)/C2</f>
        <v>190.59967741935483</v>
      </c>
    </row>
    <row r="24" spans="2:7" x14ac:dyDescent="0.25">
      <c r="C24" s="69"/>
      <c r="D24" s="69"/>
      <c r="E24" s="69"/>
    </row>
    <row r="25" spans="2:7" x14ac:dyDescent="0.25">
      <c r="C25" s="69" t="s">
        <v>84</v>
      </c>
      <c r="D25" s="69"/>
      <c r="E25" s="69"/>
      <c r="F25" s="6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848D3-1A71-45BF-8C07-AA4E9AF09503}">
  <dimension ref="B2:G22"/>
  <sheetViews>
    <sheetView workbookViewId="0">
      <selection activeCell="K17" sqref="K17"/>
    </sheetView>
  </sheetViews>
  <sheetFormatPr defaultRowHeight="13.8" x14ac:dyDescent="0.25"/>
  <cols>
    <col min="2" max="2" width="18.59765625" customWidth="1"/>
    <col min="3" max="3" width="34.296875" customWidth="1"/>
    <col min="4" max="4" width="12.09765625" customWidth="1"/>
  </cols>
  <sheetData>
    <row r="2" spans="2:7" x14ac:dyDescent="0.25">
      <c r="B2" s="1" t="s">
        <v>11</v>
      </c>
      <c r="C2" s="1">
        <v>32</v>
      </c>
    </row>
    <row r="3" spans="2:7" x14ac:dyDescent="0.25">
      <c r="B3" s="1" t="s">
        <v>12</v>
      </c>
      <c r="C3" s="1">
        <v>280</v>
      </c>
    </row>
    <row r="5" spans="2:7" s="42" customFormat="1" ht="27.6" x14ac:dyDescent="0.25">
      <c r="B5" s="66" t="s">
        <v>13</v>
      </c>
      <c r="C5" s="38" t="s">
        <v>14</v>
      </c>
      <c r="D5" s="38" t="s">
        <v>15</v>
      </c>
      <c r="E5" s="38" t="s">
        <v>16</v>
      </c>
      <c r="F5" s="38" t="s">
        <v>17</v>
      </c>
      <c r="G5" s="86" t="s">
        <v>89</v>
      </c>
    </row>
    <row r="6" spans="2:7" x14ac:dyDescent="0.25">
      <c r="B6" s="36">
        <v>45539</v>
      </c>
      <c r="C6" s="35" t="s">
        <v>92</v>
      </c>
      <c r="D6" s="35"/>
      <c r="E6" s="35">
        <v>703.63</v>
      </c>
      <c r="F6" s="35"/>
      <c r="G6" s="1">
        <v>50</v>
      </c>
    </row>
    <row r="7" spans="2:7" x14ac:dyDescent="0.25">
      <c r="B7" s="36">
        <v>45540</v>
      </c>
      <c r="C7" s="35" t="s">
        <v>91</v>
      </c>
      <c r="D7" s="35"/>
      <c r="E7" s="35">
        <v>1777.28</v>
      </c>
      <c r="F7" s="35"/>
      <c r="G7" s="1">
        <v>50</v>
      </c>
    </row>
    <row r="8" spans="2:7" x14ac:dyDescent="0.25">
      <c r="B8" s="36">
        <v>45540</v>
      </c>
      <c r="C8" s="35" t="s">
        <v>93</v>
      </c>
      <c r="D8" s="35"/>
      <c r="E8" s="35">
        <v>190</v>
      </c>
      <c r="F8" s="35" t="s">
        <v>117</v>
      </c>
      <c r="G8" s="1">
        <v>20</v>
      </c>
    </row>
    <row r="9" spans="2:7" x14ac:dyDescent="0.25">
      <c r="B9" s="36">
        <v>45541</v>
      </c>
      <c r="C9" s="67" t="s">
        <v>97</v>
      </c>
      <c r="D9" s="67"/>
      <c r="E9" s="67">
        <v>304</v>
      </c>
      <c r="F9" s="35"/>
      <c r="G9" s="1">
        <v>30</v>
      </c>
    </row>
    <row r="10" spans="2:7" x14ac:dyDescent="0.25">
      <c r="B10" s="36">
        <v>45541</v>
      </c>
      <c r="C10" s="67" t="s">
        <v>98</v>
      </c>
      <c r="D10" s="67">
        <v>18</v>
      </c>
      <c r="E10" s="67"/>
      <c r="F10" s="35"/>
      <c r="G10" s="1"/>
    </row>
    <row r="11" spans="2:7" x14ac:dyDescent="0.25">
      <c r="B11" s="36">
        <v>45542</v>
      </c>
      <c r="C11" s="67" t="s">
        <v>99</v>
      </c>
      <c r="D11" s="67"/>
      <c r="E11" s="67">
        <v>140</v>
      </c>
      <c r="F11" s="35" t="s">
        <v>117</v>
      </c>
      <c r="G11" s="1">
        <v>20</v>
      </c>
    </row>
    <row r="12" spans="2:7" x14ac:dyDescent="0.25">
      <c r="B12" s="36">
        <v>45543</v>
      </c>
      <c r="C12" s="67" t="s">
        <v>100</v>
      </c>
      <c r="D12" s="67"/>
      <c r="E12" s="67">
        <v>320</v>
      </c>
      <c r="F12" s="35"/>
      <c r="G12" s="1"/>
    </row>
    <row r="13" spans="2:7" x14ac:dyDescent="0.25">
      <c r="B13" s="36">
        <v>45544</v>
      </c>
      <c r="C13" s="67" t="s">
        <v>101</v>
      </c>
      <c r="D13" s="67"/>
      <c r="E13" s="67">
        <v>225</v>
      </c>
      <c r="F13" s="35"/>
      <c r="G13" s="1">
        <v>30</v>
      </c>
    </row>
    <row r="14" spans="2:7" x14ac:dyDescent="0.25">
      <c r="B14" s="36">
        <v>45544</v>
      </c>
      <c r="C14" s="67" t="s">
        <v>102</v>
      </c>
      <c r="D14" s="67"/>
      <c r="E14" s="67">
        <v>18.5</v>
      </c>
      <c r="F14" s="35"/>
      <c r="G14" s="1"/>
    </row>
    <row r="15" spans="2:7" x14ac:dyDescent="0.25">
      <c r="B15" s="36">
        <v>45545</v>
      </c>
      <c r="C15" s="67" t="s">
        <v>103</v>
      </c>
      <c r="D15" s="67"/>
      <c r="E15" s="67">
        <v>190</v>
      </c>
      <c r="F15" s="35" t="s">
        <v>117</v>
      </c>
      <c r="G15" s="1">
        <v>20</v>
      </c>
    </row>
    <row r="16" spans="2:7" x14ac:dyDescent="0.25">
      <c r="B16" s="36">
        <v>45546</v>
      </c>
      <c r="C16" s="35" t="s">
        <v>107</v>
      </c>
      <c r="D16" s="35"/>
      <c r="E16" s="74">
        <v>1177</v>
      </c>
      <c r="F16" s="35"/>
      <c r="G16" s="1">
        <v>50</v>
      </c>
    </row>
    <row r="18" spans="3:6" x14ac:dyDescent="0.25">
      <c r="C18" s="90" t="s">
        <v>112</v>
      </c>
      <c r="D18" s="89">
        <f>SUM(G6:G16)</f>
        <v>270</v>
      </c>
      <c r="E18" s="91"/>
      <c r="F18" s="90" t="s">
        <v>113</v>
      </c>
    </row>
    <row r="19" spans="3:6" x14ac:dyDescent="0.25">
      <c r="C19" s="37" t="s">
        <v>19</v>
      </c>
      <c r="D19" s="1">
        <f>SUM(D6:D16)*C2</f>
        <v>576</v>
      </c>
      <c r="E19" s="89">
        <f>SUM(E6:E16)</f>
        <v>5045.41</v>
      </c>
      <c r="F19" s="1">
        <f>SUM(D19:E19)/C2</f>
        <v>175.6690625</v>
      </c>
    </row>
    <row r="22" spans="3:6" x14ac:dyDescent="0.25">
      <c r="C2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3D0A0-AED1-4AD9-970C-792B5DB08DEA}">
  <dimension ref="B2:G24"/>
  <sheetViews>
    <sheetView workbookViewId="0">
      <selection activeCell="H28" sqref="H28"/>
    </sheetView>
  </sheetViews>
  <sheetFormatPr defaultRowHeight="13.8" x14ac:dyDescent="0.25"/>
  <cols>
    <col min="2" max="2" width="13.8984375" customWidth="1"/>
    <col min="3" max="3" width="30.8984375" customWidth="1"/>
    <col min="5" max="5" width="9.3984375" bestFit="1" customWidth="1"/>
    <col min="6" max="6" width="11.59765625" customWidth="1"/>
  </cols>
  <sheetData>
    <row r="2" spans="2:7" x14ac:dyDescent="0.25">
      <c r="B2" s="1" t="s">
        <v>11</v>
      </c>
      <c r="C2" s="1">
        <v>38</v>
      </c>
    </row>
    <row r="3" spans="2:7" x14ac:dyDescent="0.25">
      <c r="B3" s="1" t="s">
        <v>12</v>
      </c>
      <c r="C3" s="1">
        <v>265</v>
      </c>
    </row>
    <row r="5" spans="2:7" ht="27.6" x14ac:dyDescent="0.25">
      <c r="B5" s="66" t="s">
        <v>13</v>
      </c>
      <c r="C5" s="38" t="s">
        <v>14</v>
      </c>
      <c r="D5" s="38" t="s">
        <v>15</v>
      </c>
      <c r="E5" s="38" t="s">
        <v>16</v>
      </c>
      <c r="F5" s="38" t="s">
        <v>17</v>
      </c>
      <c r="G5" s="81" t="s">
        <v>89</v>
      </c>
    </row>
    <row r="6" spans="2:7" x14ac:dyDescent="0.25">
      <c r="B6" s="36">
        <v>45539</v>
      </c>
      <c r="C6" s="67" t="s">
        <v>95</v>
      </c>
      <c r="D6" s="67"/>
      <c r="E6" s="67">
        <v>414.55</v>
      </c>
      <c r="F6" s="67"/>
      <c r="G6" s="1">
        <v>30</v>
      </c>
    </row>
    <row r="7" spans="2:7" x14ac:dyDescent="0.25">
      <c r="B7" s="36">
        <v>45540</v>
      </c>
      <c r="C7" s="67" t="s">
        <v>83</v>
      </c>
      <c r="D7" s="67"/>
      <c r="E7" s="67">
        <v>703.63</v>
      </c>
      <c r="F7" s="67"/>
      <c r="G7" s="1">
        <v>50</v>
      </c>
    </row>
    <row r="8" spans="2:7" x14ac:dyDescent="0.25">
      <c r="B8" s="36">
        <v>45540</v>
      </c>
      <c r="C8" s="67" t="s">
        <v>93</v>
      </c>
      <c r="D8" s="67"/>
      <c r="E8" s="67">
        <v>190</v>
      </c>
      <c r="F8" s="67" t="s">
        <v>117</v>
      </c>
      <c r="G8" s="1">
        <v>20</v>
      </c>
    </row>
    <row r="9" spans="2:7" x14ac:dyDescent="0.25">
      <c r="B9" s="36">
        <v>45541</v>
      </c>
      <c r="C9" s="67" t="s">
        <v>97</v>
      </c>
      <c r="D9" s="67"/>
      <c r="E9" s="67">
        <v>304</v>
      </c>
      <c r="F9" s="67"/>
      <c r="G9" s="1">
        <v>30</v>
      </c>
    </row>
    <row r="10" spans="2:7" x14ac:dyDescent="0.25">
      <c r="B10" s="36">
        <v>45541</v>
      </c>
      <c r="C10" s="67" t="s">
        <v>98</v>
      </c>
      <c r="D10" s="67">
        <v>18</v>
      </c>
      <c r="E10" s="67"/>
      <c r="F10" s="67"/>
      <c r="G10" s="1"/>
    </row>
    <row r="11" spans="2:7" x14ac:dyDescent="0.25">
      <c r="B11" s="36">
        <v>45542</v>
      </c>
      <c r="C11" s="67" t="s">
        <v>99</v>
      </c>
      <c r="D11" s="67"/>
      <c r="E11" s="67">
        <v>140</v>
      </c>
      <c r="F11" s="67" t="s">
        <v>117</v>
      </c>
      <c r="G11" s="1">
        <v>20</v>
      </c>
    </row>
    <row r="12" spans="2:7" x14ac:dyDescent="0.25">
      <c r="B12" s="36">
        <v>45543</v>
      </c>
      <c r="C12" s="67" t="s">
        <v>100</v>
      </c>
      <c r="D12" s="67"/>
      <c r="E12" s="67">
        <v>320</v>
      </c>
      <c r="F12" s="67"/>
      <c r="G12" s="1"/>
    </row>
    <row r="13" spans="2:7" x14ac:dyDescent="0.25">
      <c r="B13" s="36">
        <v>45544</v>
      </c>
      <c r="C13" s="67" t="s">
        <v>101</v>
      </c>
      <c r="D13" s="67"/>
      <c r="E13" s="67">
        <v>225</v>
      </c>
      <c r="F13" s="67"/>
      <c r="G13" s="1">
        <v>30</v>
      </c>
    </row>
    <row r="14" spans="2:7" x14ac:dyDescent="0.25">
      <c r="B14" s="36">
        <v>45544</v>
      </c>
      <c r="C14" s="67" t="s">
        <v>102</v>
      </c>
      <c r="D14" s="67"/>
      <c r="E14" s="67">
        <v>18.5</v>
      </c>
      <c r="F14" s="67"/>
      <c r="G14" s="1"/>
    </row>
    <row r="15" spans="2:7" x14ac:dyDescent="0.25">
      <c r="B15" s="36">
        <v>45545</v>
      </c>
      <c r="C15" s="67" t="s">
        <v>103</v>
      </c>
      <c r="D15" s="67"/>
      <c r="E15" s="67">
        <v>190</v>
      </c>
      <c r="F15" s="67" t="s">
        <v>117</v>
      </c>
      <c r="G15" s="1">
        <v>20</v>
      </c>
    </row>
    <row r="16" spans="2:7" x14ac:dyDescent="0.25">
      <c r="B16" s="36">
        <v>45546</v>
      </c>
      <c r="C16" s="67" t="s">
        <v>106</v>
      </c>
      <c r="D16" s="67"/>
      <c r="E16" s="75">
        <v>1800</v>
      </c>
      <c r="F16" s="67"/>
      <c r="G16" s="1">
        <v>50</v>
      </c>
    </row>
    <row r="17" spans="2:7" x14ac:dyDescent="0.25">
      <c r="B17" s="36">
        <v>45546</v>
      </c>
      <c r="C17" s="67" t="s">
        <v>108</v>
      </c>
      <c r="D17" s="67">
        <v>6</v>
      </c>
      <c r="E17" s="67"/>
      <c r="F17" s="67" t="s">
        <v>109</v>
      </c>
      <c r="G17" s="1">
        <v>20</v>
      </c>
    </row>
    <row r="18" spans="2:7" x14ac:dyDescent="0.25">
      <c r="C18" s="69"/>
      <c r="D18" s="69"/>
      <c r="E18" s="69"/>
      <c r="F18" s="69"/>
    </row>
    <row r="19" spans="2:7" x14ac:dyDescent="0.25">
      <c r="C19" s="78" t="s">
        <v>110</v>
      </c>
      <c r="D19" s="79">
        <f>SUM(G6:G17)</f>
        <v>270</v>
      </c>
      <c r="E19" s="80"/>
      <c r="F19" s="87" t="s">
        <v>111</v>
      </c>
    </row>
    <row r="20" spans="2:7" x14ac:dyDescent="0.25">
      <c r="C20" s="70" t="s">
        <v>19</v>
      </c>
      <c r="D20" s="71">
        <f>SUM(D6:D17)*C2</f>
        <v>912</v>
      </c>
      <c r="E20" s="83">
        <f>SUM(E6:E17)</f>
        <v>4305.68</v>
      </c>
      <c r="F20" s="82">
        <f>SUM(D20:E20)/C2</f>
        <v>137.30736842105264</v>
      </c>
    </row>
    <row r="21" spans="2:7" x14ac:dyDescent="0.25">
      <c r="C21" s="69"/>
      <c r="D21" s="69"/>
      <c r="E21" s="69"/>
      <c r="F21" s="69"/>
    </row>
    <row r="22" spans="2:7" x14ac:dyDescent="0.25">
      <c r="C22" s="69" t="s">
        <v>96</v>
      </c>
      <c r="D22" s="69"/>
      <c r="E22" s="69"/>
      <c r="F22" s="69"/>
    </row>
    <row r="24" spans="2:7" x14ac:dyDescent="0.25">
      <c r="B24" s="1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9BBAC-88C0-4220-9B74-794D77A1E998}">
  <dimension ref="A1:G52"/>
  <sheetViews>
    <sheetView tabSelected="1" workbookViewId="0">
      <selection activeCell="D51" sqref="D51"/>
    </sheetView>
  </sheetViews>
  <sheetFormatPr defaultRowHeight="13.8" x14ac:dyDescent="0.25"/>
  <cols>
    <col min="2" max="2" width="13.69921875" customWidth="1"/>
    <col min="3" max="3" width="22.69921875" customWidth="1"/>
  </cols>
  <sheetData>
    <row r="1" spans="1:7" ht="14.4" thickBot="1" x14ac:dyDescent="0.3"/>
    <row r="2" spans="1:7" x14ac:dyDescent="0.25">
      <c r="A2" s="114">
        <v>45538</v>
      </c>
      <c r="B2" s="100" t="s">
        <v>118</v>
      </c>
      <c r="C2" s="101" t="s">
        <v>119</v>
      </c>
      <c r="D2" s="101"/>
      <c r="E2" s="101"/>
      <c r="F2" s="101"/>
      <c r="G2" s="102"/>
    </row>
    <row r="3" spans="1:7" ht="27.6" x14ac:dyDescent="0.25">
      <c r="B3" s="103" t="s">
        <v>13</v>
      </c>
      <c r="C3" s="38" t="s">
        <v>14</v>
      </c>
      <c r="D3" s="38" t="s">
        <v>15</v>
      </c>
      <c r="E3" s="38" t="s">
        <v>16</v>
      </c>
      <c r="F3" s="38" t="s">
        <v>17</v>
      </c>
      <c r="G3" s="104"/>
    </row>
    <row r="4" spans="1:7" x14ac:dyDescent="0.25">
      <c r="B4" s="105">
        <v>45539</v>
      </c>
      <c r="C4" s="67" t="s">
        <v>86</v>
      </c>
      <c r="D4" s="67">
        <v>6</v>
      </c>
      <c r="E4" s="67">
        <v>453</v>
      </c>
      <c r="F4" s="67" t="s">
        <v>117</v>
      </c>
      <c r="G4" s="104"/>
    </row>
    <row r="5" spans="1:7" x14ac:dyDescent="0.25">
      <c r="B5" s="105">
        <v>45539</v>
      </c>
      <c r="C5" s="67" t="s">
        <v>87</v>
      </c>
      <c r="D5" s="67"/>
      <c r="E5" s="67">
        <v>190</v>
      </c>
      <c r="F5" s="67" t="s">
        <v>117</v>
      </c>
      <c r="G5" s="104"/>
    </row>
    <row r="6" spans="1:7" x14ac:dyDescent="0.25">
      <c r="B6" s="105">
        <v>45540</v>
      </c>
      <c r="C6" s="67" t="s">
        <v>134</v>
      </c>
      <c r="D6" s="67"/>
      <c r="E6" s="67">
        <v>190</v>
      </c>
      <c r="F6" s="67" t="s">
        <v>117</v>
      </c>
      <c r="G6" s="104"/>
    </row>
    <row r="7" spans="1:7" x14ac:dyDescent="0.25">
      <c r="B7" s="105">
        <v>45542</v>
      </c>
      <c r="C7" s="67" t="s">
        <v>135</v>
      </c>
      <c r="D7" s="67"/>
      <c r="E7" s="67">
        <v>140</v>
      </c>
      <c r="F7" s="67" t="s">
        <v>117</v>
      </c>
      <c r="G7" s="104"/>
    </row>
    <row r="8" spans="1:7" x14ac:dyDescent="0.25">
      <c r="B8" s="105">
        <v>45545</v>
      </c>
      <c r="C8" s="67" t="s">
        <v>136</v>
      </c>
      <c r="D8" s="67"/>
      <c r="E8" s="67">
        <v>200</v>
      </c>
      <c r="F8" s="67" t="s">
        <v>117</v>
      </c>
      <c r="G8" s="104"/>
    </row>
    <row r="9" spans="1:7" x14ac:dyDescent="0.25">
      <c r="B9" s="112" t="s">
        <v>131</v>
      </c>
      <c r="C9" s="72" t="s">
        <v>132</v>
      </c>
      <c r="D9" s="72"/>
      <c r="E9" s="72">
        <v>551</v>
      </c>
      <c r="F9" s="72" t="s">
        <v>133</v>
      </c>
      <c r="G9" s="104"/>
    </row>
    <row r="10" spans="1:7" x14ac:dyDescent="0.25">
      <c r="B10" s="106"/>
      <c r="C10" s="107"/>
      <c r="D10" s="107"/>
      <c r="E10" s="107"/>
      <c r="F10" s="107"/>
      <c r="G10" s="104"/>
    </row>
    <row r="11" spans="1:7" x14ac:dyDescent="0.25">
      <c r="B11" s="106"/>
      <c r="C11" s="96" t="s">
        <v>120</v>
      </c>
      <c r="D11" s="97">
        <v>330</v>
      </c>
      <c r="E11" s="107"/>
      <c r="F11" s="107"/>
      <c r="G11" s="104"/>
    </row>
    <row r="12" spans="1:7" x14ac:dyDescent="0.25">
      <c r="B12" s="106"/>
      <c r="C12" s="96" t="s">
        <v>121</v>
      </c>
      <c r="D12" s="97">
        <v>200</v>
      </c>
      <c r="E12" s="107"/>
      <c r="F12" s="107"/>
      <c r="G12" s="104"/>
    </row>
    <row r="13" spans="1:7" x14ac:dyDescent="0.25">
      <c r="B13" s="106"/>
      <c r="C13" s="96" t="s">
        <v>122</v>
      </c>
      <c r="D13" s="97">
        <v>1811</v>
      </c>
      <c r="E13" s="107"/>
      <c r="F13" s="107"/>
      <c r="G13" s="104"/>
    </row>
    <row r="14" spans="1:7" x14ac:dyDescent="0.25">
      <c r="B14" s="106"/>
      <c r="C14" s="98" t="s">
        <v>123</v>
      </c>
      <c r="D14" s="99">
        <f>SUM(E4:E9)+D11+D12+D13</f>
        <v>4065</v>
      </c>
      <c r="E14" s="107"/>
      <c r="F14" s="107"/>
      <c r="G14" s="104"/>
    </row>
    <row r="15" spans="1:7" ht="14.4" thickBot="1" x14ac:dyDescent="0.3">
      <c r="B15" s="108"/>
      <c r="C15" s="109"/>
      <c r="D15" s="109"/>
      <c r="E15" s="109"/>
      <c r="F15" s="109"/>
      <c r="G15" s="110"/>
    </row>
    <row r="16" spans="1:7" ht="14.4" thickBot="1" x14ac:dyDescent="0.3"/>
    <row r="17" spans="1:7" x14ac:dyDescent="0.25">
      <c r="A17" s="114">
        <v>45539</v>
      </c>
      <c r="B17" s="100" t="s">
        <v>124</v>
      </c>
      <c r="C17" s="101" t="s">
        <v>127</v>
      </c>
      <c r="D17" s="101"/>
      <c r="E17" s="101"/>
      <c r="F17" s="101"/>
      <c r="G17" s="102"/>
    </row>
    <row r="18" spans="1:7" ht="27.6" x14ac:dyDescent="0.25">
      <c r="B18" s="103" t="s">
        <v>13</v>
      </c>
      <c r="C18" s="38" t="s">
        <v>14</v>
      </c>
      <c r="D18" s="38" t="s">
        <v>15</v>
      </c>
      <c r="E18" s="38" t="s">
        <v>16</v>
      </c>
      <c r="F18" s="38" t="s">
        <v>17</v>
      </c>
      <c r="G18" s="104"/>
    </row>
    <row r="19" spans="1:7" x14ac:dyDescent="0.25">
      <c r="B19" s="105">
        <v>45539</v>
      </c>
      <c r="C19" s="67" t="s">
        <v>86</v>
      </c>
      <c r="D19" s="67"/>
      <c r="E19" s="67">
        <v>468</v>
      </c>
      <c r="F19" s="67" t="s">
        <v>117</v>
      </c>
      <c r="G19" s="104"/>
    </row>
    <row r="20" spans="1:7" x14ac:dyDescent="0.25">
      <c r="B20" s="105">
        <v>45539</v>
      </c>
      <c r="C20" s="67" t="s">
        <v>88</v>
      </c>
      <c r="D20" s="67"/>
      <c r="E20" s="67">
        <v>190</v>
      </c>
      <c r="F20" s="67" t="s">
        <v>117</v>
      </c>
      <c r="G20" s="104"/>
    </row>
    <row r="21" spans="1:7" x14ac:dyDescent="0.25">
      <c r="B21" s="105">
        <v>45540</v>
      </c>
      <c r="C21" s="67" t="s">
        <v>134</v>
      </c>
      <c r="D21" s="67"/>
      <c r="E21" s="67">
        <v>190</v>
      </c>
      <c r="F21" s="67" t="s">
        <v>117</v>
      </c>
      <c r="G21" s="104"/>
    </row>
    <row r="22" spans="1:7" x14ac:dyDescent="0.25">
      <c r="B22" s="105">
        <v>45542</v>
      </c>
      <c r="C22" s="67" t="s">
        <v>135</v>
      </c>
      <c r="D22" s="67"/>
      <c r="E22" s="67">
        <v>140</v>
      </c>
      <c r="F22" s="67" t="s">
        <v>117</v>
      </c>
      <c r="G22" s="104"/>
    </row>
    <row r="23" spans="1:7" x14ac:dyDescent="0.25">
      <c r="B23" s="106"/>
      <c r="C23" s="107"/>
      <c r="D23" s="107"/>
      <c r="E23" s="107"/>
      <c r="F23" s="107"/>
      <c r="G23" s="104"/>
    </row>
    <row r="24" spans="1:7" x14ac:dyDescent="0.25">
      <c r="B24" s="106"/>
      <c r="C24" s="96" t="s">
        <v>120</v>
      </c>
      <c r="D24" s="97">
        <v>320</v>
      </c>
      <c r="E24" s="107"/>
      <c r="F24" s="107"/>
      <c r="G24" s="104"/>
    </row>
    <row r="25" spans="1:7" x14ac:dyDescent="0.25">
      <c r="B25" s="106"/>
      <c r="C25" s="96" t="s">
        <v>121</v>
      </c>
      <c r="D25" s="97">
        <v>200</v>
      </c>
      <c r="E25" s="107"/>
      <c r="F25" s="107"/>
      <c r="G25" s="104"/>
    </row>
    <row r="26" spans="1:7" x14ac:dyDescent="0.25">
      <c r="B26" s="106"/>
      <c r="C26" s="96" t="s">
        <v>122</v>
      </c>
      <c r="D26" s="115">
        <f>196*9*3.6/4</f>
        <v>1587.6000000000001</v>
      </c>
      <c r="E26" s="107"/>
      <c r="F26" s="107"/>
      <c r="G26" s="104"/>
    </row>
    <row r="27" spans="1:7" x14ac:dyDescent="0.25">
      <c r="B27" s="106"/>
      <c r="C27" s="98" t="s">
        <v>123</v>
      </c>
      <c r="D27" s="99">
        <f>SUM(E19:E22,D24:D26)</f>
        <v>3095.6000000000004</v>
      </c>
      <c r="E27" s="107"/>
      <c r="F27" s="107"/>
      <c r="G27" s="104"/>
    </row>
    <row r="28" spans="1:7" ht="14.4" thickBot="1" x14ac:dyDescent="0.3">
      <c r="B28" s="108"/>
      <c r="C28" s="109"/>
      <c r="D28" s="109"/>
      <c r="E28" s="109"/>
      <c r="F28" s="109"/>
      <c r="G28" s="110"/>
    </row>
    <row r="29" spans="1:7" ht="14.4" thickBot="1" x14ac:dyDescent="0.3"/>
    <row r="30" spans="1:7" x14ac:dyDescent="0.25">
      <c r="B30" s="100"/>
      <c r="C30" s="101"/>
      <c r="D30" s="101"/>
      <c r="E30" s="101"/>
      <c r="F30" s="101"/>
      <c r="G30" s="102"/>
    </row>
    <row r="31" spans="1:7" x14ac:dyDescent="0.25">
      <c r="A31" s="114">
        <v>45539</v>
      </c>
      <c r="B31" s="106" t="s">
        <v>125</v>
      </c>
      <c r="C31" s="107" t="s">
        <v>128</v>
      </c>
      <c r="D31" s="107"/>
      <c r="E31" s="107"/>
      <c r="F31" s="107"/>
      <c r="G31" s="104"/>
    </row>
    <row r="32" spans="1:7" ht="27.6" x14ac:dyDescent="0.25">
      <c r="B32" s="103" t="s">
        <v>13</v>
      </c>
      <c r="C32" s="38" t="s">
        <v>14</v>
      </c>
      <c r="D32" s="38" t="s">
        <v>15</v>
      </c>
      <c r="E32" s="38" t="s">
        <v>16</v>
      </c>
      <c r="F32" s="38" t="s">
        <v>17</v>
      </c>
      <c r="G32" s="104"/>
    </row>
    <row r="33" spans="1:7" x14ac:dyDescent="0.25">
      <c r="B33" s="105">
        <v>45540</v>
      </c>
      <c r="C33" s="67" t="s">
        <v>134</v>
      </c>
      <c r="D33" s="35"/>
      <c r="E33" s="35">
        <v>190</v>
      </c>
      <c r="F33" s="35" t="s">
        <v>117</v>
      </c>
      <c r="G33" s="104"/>
    </row>
    <row r="34" spans="1:7" x14ac:dyDescent="0.25">
      <c r="B34" s="105">
        <v>45542</v>
      </c>
      <c r="C34" s="67" t="s">
        <v>135</v>
      </c>
      <c r="D34" s="67"/>
      <c r="E34" s="67">
        <v>140</v>
      </c>
      <c r="F34" s="35" t="s">
        <v>117</v>
      </c>
      <c r="G34" s="104"/>
    </row>
    <row r="35" spans="1:7" x14ac:dyDescent="0.25">
      <c r="B35" s="106"/>
      <c r="C35" s="107"/>
      <c r="D35" s="107"/>
      <c r="E35" s="107"/>
      <c r="F35" s="107"/>
      <c r="G35" s="104"/>
    </row>
    <row r="36" spans="1:7" x14ac:dyDescent="0.25">
      <c r="B36" s="106"/>
      <c r="C36" s="96" t="s">
        <v>120</v>
      </c>
      <c r="D36" s="97">
        <v>270</v>
      </c>
      <c r="E36" s="107"/>
      <c r="F36" s="107"/>
      <c r="G36" s="104"/>
    </row>
    <row r="37" spans="1:7" x14ac:dyDescent="0.25">
      <c r="B37" s="106"/>
      <c r="C37" s="96" t="s">
        <v>121</v>
      </c>
      <c r="D37" s="97">
        <v>200</v>
      </c>
      <c r="E37" s="107"/>
      <c r="F37" s="107"/>
      <c r="G37" s="104"/>
    </row>
    <row r="38" spans="1:7" x14ac:dyDescent="0.25">
      <c r="B38" s="106"/>
      <c r="C38" s="96" t="s">
        <v>122</v>
      </c>
      <c r="D38" s="97">
        <v>1450</v>
      </c>
      <c r="E38" s="107"/>
      <c r="F38" s="107"/>
      <c r="G38" s="104"/>
    </row>
    <row r="39" spans="1:7" x14ac:dyDescent="0.25">
      <c r="B39" s="106"/>
      <c r="C39" s="98" t="s">
        <v>123</v>
      </c>
      <c r="D39" s="99">
        <f>SUM(E31:E34,D36:D38)</f>
        <v>2250</v>
      </c>
      <c r="E39" s="107"/>
      <c r="F39" s="107"/>
      <c r="G39" s="104"/>
    </row>
    <row r="40" spans="1:7" ht="14.4" thickBot="1" x14ac:dyDescent="0.3">
      <c r="B40" s="108"/>
      <c r="C40" s="109"/>
      <c r="D40" s="109"/>
      <c r="E40" s="109"/>
      <c r="F40" s="109"/>
      <c r="G40" s="110"/>
    </row>
    <row r="41" spans="1:7" ht="14.4" thickBot="1" x14ac:dyDescent="0.3"/>
    <row r="42" spans="1:7" x14ac:dyDescent="0.25">
      <c r="A42" s="114">
        <v>45539</v>
      </c>
      <c r="B42" s="100" t="s">
        <v>126</v>
      </c>
      <c r="C42" s="101" t="s">
        <v>129</v>
      </c>
      <c r="D42" s="101"/>
      <c r="E42" s="101"/>
      <c r="F42" s="101"/>
      <c r="G42" s="102"/>
    </row>
    <row r="43" spans="1:7" ht="27.6" x14ac:dyDescent="0.25">
      <c r="B43" s="103" t="s">
        <v>13</v>
      </c>
      <c r="C43" s="38" t="s">
        <v>14</v>
      </c>
      <c r="D43" s="38" t="s">
        <v>15</v>
      </c>
      <c r="E43" s="38" t="s">
        <v>16</v>
      </c>
      <c r="F43" s="38" t="s">
        <v>17</v>
      </c>
      <c r="G43" s="104"/>
    </row>
    <row r="44" spans="1:7" x14ac:dyDescent="0.25">
      <c r="B44" s="105">
        <v>45540</v>
      </c>
      <c r="C44" s="67" t="s">
        <v>93</v>
      </c>
      <c r="D44" s="67"/>
      <c r="E44" s="67">
        <v>190</v>
      </c>
      <c r="F44" s="67" t="s">
        <v>117</v>
      </c>
      <c r="G44" s="104"/>
    </row>
    <row r="45" spans="1:7" x14ac:dyDescent="0.25">
      <c r="B45" s="105">
        <v>45542</v>
      </c>
      <c r="C45" s="67" t="s">
        <v>99</v>
      </c>
      <c r="D45" s="67"/>
      <c r="E45" s="67">
        <v>140</v>
      </c>
      <c r="F45" s="67" t="s">
        <v>117</v>
      </c>
      <c r="G45" s="104"/>
    </row>
    <row r="46" spans="1:7" x14ac:dyDescent="0.25">
      <c r="B46" s="105">
        <v>45545</v>
      </c>
      <c r="C46" s="67" t="s">
        <v>103</v>
      </c>
      <c r="D46" s="67"/>
      <c r="E46" s="67">
        <v>190</v>
      </c>
      <c r="F46" s="67" t="s">
        <v>117</v>
      </c>
      <c r="G46" s="104"/>
    </row>
    <row r="47" spans="1:7" x14ac:dyDescent="0.25">
      <c r="B47" s="106"/>
      <c r="C47" s="113" t="s">
        <v>137</v>
      </c>
      <c r="D47" s="107"/>
      <c r="E47" s="113">
        <v>400</v>
      </c>
      <c r="F47" s="107"/>
      <c r="G47" s="104"/>
    </row>
    <row r="48" spans="1:7" x14ac:dyDescent="0.25">
      <c r="B48" s="106"/>
      <c r="C48" s="96" t="s">
        <v>120</v>
      </c>
      <c r="D48" s="97">
        <v>270</v>
      </c>
      <c r="E48" s="107"/>
      <c r="F48" s="107"/>
      <c r="G48" s="104"/>
    </row>
    <row r="49" spans="2:7" x14ac:dyDescent="0.25">
      <c r="B49" s="106"/>
      <c r="C49" s="96" t="s">
        <v>121</v>
      </c>
      <c r="D49" s="97">
        <v>200</v>
      </c>
      <c r="E49" s="107"/>
      <c r="F49" s="107"/>
      <c r="G49" s="104"/>
    </row>
    <row r="50" spans="2:7" x14ac:dyDescent="0.25">
      <c r="B50" s="106"/>
      <c r="C50" s="96" t="s">
        <v>122</v>
      </c>
      <c r="D50" s="97">
        <v>1450</v>
      </c>
      <c r="E50" s="107"/>
      <c r="F50" s="107"/>
      <c r="G50" s="104"/>
    </row>
    <row r="51" spans="2:7" x14ac:dyDescent="0.25">
      <c r="B51" s="106"/>
      <c r="C51" s="98" t="s">
        <v>123</v>
      </c>
      <c r="D51" s="99">
        <f>SUM(E42:E47,D48:D50)</f>
        <v>2840</v>
      </c>
      <c r="E51" s="107"/>
      <c r="F51" s="107"/>
      <c r="G51" s="104"/>
    </row>
    <row r="52" spans="2:7" ht="14.4" thickBot="1" x14ac:dyDescent="0.3">
      <c r="B52" s="108"/>
      <c r="C52" s="109"/>
      <c r="D52" s="109"/>
      <c r="E52" s="109"/>
      <c r="F52" s="109"/>
      <c r="G52" s="1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EA596917FC5A4B8CC138E740972FE6" ma:contentTypeVersion="21" ma:contentTypeDescription="Create a new document." ma:contentTypeScope="" ma:versionID="a0b7d02bf9b0c1655a542ebcc43ca4c4">
  <xsd:schema xmlns:xsd="http://www.w3.org/2001/XMLSchema" xmlns:xs="http://www.w3.org/2001/XMLSchema" xmlns:p="http://schemas.microsoft.com/office/2006/metadata/properties" xmlns:ns2="85b13ed4-441d-43df-96fd-079292e280c3" xmlns:ns3="9de86548-48ff-476a-90c3-f389ada4914a" targetNamespace="http://schemas.microsoft.com/office/2006/metadata/properties" ma:root="true" ma:fieldsID="7b56d792a0a35de7ebacf8f9ebd4df5a" ns2:_="" ns3:_="">
    <xsd:import namespace="85b13ed4-441d-43df-96fd-079292e280c3"/>
    <xsd:import namespace="9de86548-48ff-476a-90c3-f389ada491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StartDate" minOccurs="0"/>
                <xsd:element ref="ns2:EndDate" minOccurs="0"/>
                <xsd:element ref="ns2:CruiseDirector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b13ed4-441d-43df-96fd-079292e280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StartDate" ma:index="20" nillable="true" ma:displayName="Start Date " ma:format="DateOnly" ma:internalName="StartDate">
      <xsd:simpleType>
        <xsd:restriction base="dms:DateTime"/>
      </xsd:simpleType>
    </xsd:element>
    <xsd:element name="EndDate" ma:index="21" nillable="true" ma:displayName="End Date " ma:format="DateOnly" ma:internalName="EndDate">
      <xsd:simpleType>
        <xsd:restriction base="dms:DateTime"/>
      </xsd:simpleType>
    </xsd:element>
    <xsd:element name="CruiseDirector" ma:index="22" nillable="true" ma:displayName="Cruise Director" ma:format="Dropdown" ma:list="UserInfo" ma:SharePointGroup="0" ma:internalName="CruiseDirect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edefddb6-50dc-4b25-ad45-4ed2ea6972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e86548-48ff-476a-90c3-f389ada4914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51ef774c-7a7e-4b76-973e-7bce57312c95}" ma:internalName="TaxCatchAll" ma:showField="CatchAllData" ma:web="9de86548-48ff-476a-90c3-f389ada491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dDate xmlns="85b13ed4-441d-43df-96fd-079292e280c3" xsi:nil="true"/>
    <CruiseDirector xmlns="85b13ed4-441d-43df-96fd-079292e280c3">
      <UserInfo>
        <DisplayName/>
        <AccountId xsi:nil="true"/>
        <AccountType/>
      </UserInfo>
    </CruiseDirector>
    <TaxCatchAll xmlns="9de86548-48ff-476a-90c3-f389ada4914a" xsi:nil="true"/>
    <lcf76f155ced4ddcb4097134ff3c332f xmlns="85b13ed4-441d-43df-96fd-079292e280c3">
      <Terms xmlns="http://schemas.microsoft.com/office/infopath/2007/PartnerControls"/>
    </lcf76f155ced4ddcb4097134ff3c332f>
    <StartDate xmlns="85b13ed4-441d-43df-96fd-079292e280c3" xsi:nil="true"/>
  </documentManagement>
</p:properties>
</file>

<file path=customXml/itemProps1.xml><?xml version="1.0" encoding="utf-8"?>
<ds:datastoreItem xmlns:ds="http://schemas.openxmlformats.org/officeDocument/2006/customXml" ds:itemID="{183A9FEE-B519-4174-93F1-1973F104E1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b13ed4-441d-43df-96fd-079292e280c3"/>
    <ds:schemaRef ds:uri="9de86548-48ff-476a-90c3-f389ada491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9904C7-6A7E-419D-BF87-F927B6B551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8D68B2-032A-480E-AB95-F5E07290F27F}">
  <ds:schemaRefs>
    <ds:schemaRef ds:uri="http://purl.org/dc/elements/1.1/"/>
    <ds:schemaRef ds:uri="http://schemas.microsoft.com/office/2006/metadata/properties"/>
    <ds:schemaRef ds:uri="85b13ed4-441d-43df-96fd-079292e280c3"/>
    <ds:schemaRef ds:uri="http://purl.org/dc/terms/"/>
    <ds:schemaRef ds:uri="http://schemas.openxmlformats.org/package/2006/metadata/core-properties"/>
    <ds:schemaRef ds:uri="9de86548-48ff-476a-90c3-f389ada4914a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day to day</vt:lpstr>
      <vt:lpstr>Micki </vt:lpstr>
      <vt:lpstr>Issar</vt:lpstr>
      <vt:lpstr>Dan </vt:lpstr>
      <vt:lpstr>Orna </vt:lpstr>
      <vt:lpstr>Cash for Guide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Sylvia Kura</dc:creator>
  <cp:keywords/>
  <dc:description/>
  <cp:lastModifiedBy> </cp:lastModifiedBy>
  <cp:revision/>
  <dcterms:created xsi:type="dcterms:W3CDTF">2023-02-14T09:51:45Z</dcterms:created>
  <dcterms:modified xsi:type="dcterms:W3CDTF">2024-09-02T16:18:04Z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0x0101001BEA596917FC5A4B8CC138E740972FE6</vt:lpwstr>
  </property>
  <property fmtid="{D5CDD505-2E9C-101B-9397-08002B2CF9AE}" pid="3" name="MediaServiceImageTags">
    <vt:lpwstr/>
  </property>
</Properties>
</file>