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Seine PAR-PAR Charter Countess all dates\Seine PAR-PAR Charter Countess 0207\"/>
    </mc:Choice>
  </mc:AlternateContent>
  <xr:revisionPtr revIDLastSave="0" documentId="13_ncr:1_{C7CAD588-4451-4D6E-BCBA-77F7D48EA09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Budget " sheetId="2" r:id="rId2"/>
    <sheet name="Claire" sheetId="3" r:id="rId3"/>
    <sheet name="Orna" sheetId="4" r:id="rId4"/>
    <sheet name="Adiel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5" l="1"/>
  <c r="F16" i="4"/>
  <c r="E16" i="3"/>
  <c r="G16" i="3" s="1"/>
  <c r="E11" i="3"/>
  <c r="F21" i="5"/>
  <c r="H21" i="5" s="1"/>
  <c r="I19" i="5"/>
  <c r="H17" i="5"/>
  <c r="F16" i="5"/>
  <c r="H16" i="5" s="1"/>
  <c r="F15" i="5"/>
  <c r="H15" i="5" s="1"/>
  <c r="F14" i="5"/>
  <c r="H14" i="5" s="1"/>
  <c r="F13" i="5"/>
  <c r="H13" i="5" s="1"/>
  <c r="H12" i="5"/>
  <c r="F11" i="5"/>
  <c r="H11" i="5" s="1"/>
  <c r="F10" i="5"/>
  <c r="H10" i="5" s="1"/>
  <c r="F20" i="4"/>
  <c r="H20" i="4" s="1"/>
  <c r="I18" i="4"/>
  <c r="H16" i="4"/>
  <c r="F15" i="4"/>
  <c r="H15" i="4" s="1"/>
  <c r="F14" i="4"/>
  <c r="H14" i="4" s="1"/>
  <c r="F13" i="4"/>
  <c r="H13" i="4" s="1"/>
  <c r="F12" i="4"/>
  <c r="H12" i="4" s="1"/>
  <c r="H11" i="4"/>
  <c r="F10" i="4"/>
  <c r="H10" i="4" s="1"/>
  <c r="F9" i="4"/>
  <c r="H9" i="4" s="1"/>
  <c r="G20" i="3"/>
  <c r="E20" i="3"/>
  <c r="H18" i="3"/>
  <c r="E15" i="3"/>
  <c r="G15" i="3" s="1"/>
  <c r="E14" i="3"/>
  <c r="G14" i="3" s="1"/>
  <c r="E13" i="3"/>
  <c r="E12" i="3"/>
  <c r="G12" i="3" s="1"/>
  <c r="G11" i="3"/>
  <c r="E10" i="3"/>
  <c r="G10" i="3" s="1"/>
  <c r="E9" i="3"/>
  <c r="G9" i="3" s="1"/>
  <c r="G18" i="3" l="1"/>
  <c r="G22" i="3" s="1"/>
  <c r="H19" i="5"/>
  <c r="H23" i="5"/>
  <c r="H18" i="4"/>
  <c r="H22" i="4" s="1"/>
  <c r="D16" i="2" l="1"/>
  <c r="D15" i="2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<sst xmlns="http://schemas.openxmlformats.org/spreadsheetml/2006/main" count="157" uniqueCount="93">
  <si>
    <t>Day</t>
  </si>
  <si>
    <t>Date</t>
  </si>
  <si>
    <t>Tuesday</t>
  </si>
  <si>
    <t>Paris 18:30</t>
  </si>
  <si>
    <t>Group 1</t>
  </si>
  <si>
    <t xml:space="preserve">Bus from CDG AP 10:20-17:30 visit Champs-Élysées, eiffel tower, then go to ship </t>
  </si>
  <si>
    <t>CDG</t>
  </si>
  <si>
    <t>LY319</t>
  </si>
  <si>
    <t>05:50 - 09:50</t>
  </si>
  <si>
    <t>Group 2</t>
  </si>
  <si>
    <t>Group 3</t>
  </si>
  <si>
    <t>LY323</t>
  </si>
  <si>
    <t>Wednesday</t>
  </si>
  <si>
    <t>Vernon 05:30</t>
  </si>
  <si>
    <t>Vernon 13:00</t>
  </si>
  <si>
    <t>Bus 08:30-12:30 from ship  to Giverny, . Visiting Claude Monet house, Back to ship at 12:30</t>
  </si>
  <si>
    <t xml:space="preserve">Thursday </t>
  </si>
  <si>
    <t>La Havre 06:00</t>
  </si>
  <si>
    <t>MUSEUM MUSÉE DU DÉBARQUEMENT  +33 (0)2 31 22 34 31 Isabelle Marie &lt;dir-publics@musee-arromanches.fr&gt; /   Resaurant hotel-de-normandie.fr  +33 (0)2 31 22 34 32 contact@hotel-de-normandie.fr</t>
  </si>
  <si>
    <t xml:space="preserve">Frieday </t>
  </si>
  <si>
    <t>La Havre</t>
  </si>
  <si>
    <t xml:space="preserve">09:45 little train  Etretat, the Guide Should Call  one day before arrival: 06 13 01 39 53 </t>
  </si>
  <si>
    <t>Saturday</t>
  </si>
  <si>
    <t>Rouen 12:00</t>
  </si>
  <si>
    <t xml:space="preserve">La Havre 02:00 </t>
  </si>
  <si>
    <t>Walking tour, no coach no activete</t>
  </si>
  <si>
    <t>Sunday</t>
  </si>
  <si>
    <t>Les Andelys 08:00</t>
  </si>
  <si>
    <t>Rouen 01:30 / Les Andelys 14:30</t>
  </si>
  <si>
    <t xml:space="preserve">chateauvascoeuil@gmail.com / Chateau De Vascoeuil : 0 235 236 235 </t>
  </si>
  <si>
    <t>Monday</t>
  </si>
  <si>
    <t>Paris 05:00</t>
  </si>
  <si>
    <t>Paris</t>
  </si>
  <si>
    <t>LY324</t>
  </si>
  <si>
    <t>Thursday</t>
  </si>
  <si>
    <t>Promotrain &lt;contact@promotrain.fr&gt; /10:30</t>
  </si>
  <si>
    <t>LY326</t>
  </si>
  <si>
    <t>Per pax</t>
  </si>
  <si>
    <t>Total</t>
  </si>
  <si>
    <t>Tips</t>
  </si>
  <si>
    <t>Water</t>
  </si>
  <si>
    <t>claudemonetgiverny</t>
  </si>
  <si>
    <t>MUSEUM MUSÉE DU DÉBARQUEMENT</t>
  </si>
  <si>
    <t>Resturant</t>
  </si>
  <si>
    <t xml:space="preserve"> train  Etretat</t>
  </si>
  <si>
    <t>chateauvascoeuil</t>
  </si>
  <si>
    <t>Invoice once a month or cash</t>
  </si>
  <si>
    <t xml:space="preserve">Musee de orsay </t>
  </si>
  <si>
    <t>Promotrain Montmarte</t>
  </si>
  <si>
    <t>09:00 pick up from ship 2 groups panoramic tour 1 group montmart 12:30 back for lunch. 14:00 2 groups to monmart and 1 group panoramic.</t>
  </si>
  <si>
    <t>10:00 - 13:50   (*time changed*)</t>
  </si>
  <si>
    <t xml:space="preserve">  &lt;reservation@claudemonetgiverny.fr&gt;</t>
  </si>
  <si>
    <t>claire</t>
  </si>
  <si>
    <t>Adiel</t>
  </si>
  <si>
    <t>Orna</t>
  </si>
  <si>
    <t xml:space="preserve">Bus from CDG AP 14:15-17:30 visit Champs-Élysées, eiffel tower, then go to ship </t>
  </si>
  <si>
    <t>15:35 - 20:55  (*time changed*)</t>
  </si>
  <si>
    <t>22:30 - 03:55</t>
  </si>
  <si>
    <t xml:space="preserve">Musee de orsay  visites-reservations &lt;visites-reservations@musee-orsay.fr&gt; </t>
  </si>
  <si>
    <t>11:15 Orsay</t>
  </si>
  <si>
    <t>Price per pax</t>
  </si>
  <si>
    <t>Price for all</t>
  </si>
  <si>
    <t>Spent</t>
  </si>
  <si>
    <t>Invoice y/n</t>
  </si>
  <si>
    <t>Notes</t>
  </si>
  <si>
    <t>Water first day</t>
  </si>
  <si>
    <t>Chateau De Vascoeuil</t>
  </si>
  <si>
    <t>Claude Monet House</t>
  </si>
  <si>
    <t>MUSÉE DU DÉBARQUEMENT</t>
  </si>
  <si>
    <t>Etrat</t>
  </si>
  <si>
    <t>Promo train</t>
  </si>
  <si>
    <t>Emergency</t>
  </si>
  <si>
    <t>Eshel</t>
  </si>
  <si>
    <t>Passport</t>
  </si>
  <si>
    <t>id</t>
  </si>
  <si>
    <t>303378 </t>
  </si>
  <si>
    <t>Xtra for TL</t>
  </si>
  <si>
    <t>Claire Balas</t>
  </si>
  <si>
    <t>052-2640949</t>
  </si>
  <si>
    <t>ID</t>
  </si>
  <si>
    <t>Orna Baum</t>
  </si>
  <si>
    <t>054-5490491</t>
  </si>
  <si>
    <t>passport</t>
  </si>
  <si>
    <t>.  Resaurant hotel-de-normandie.fr Resto Lunch 13:30| Meuseum 14:45/15:00/15:15 MUSEUM MUSÉE DU DÉBARQUEMENT</t>
  </si>
  <si>
    <t>Claude Monet House. 9h20+9h30+9h40</t>
  </si>
  <si>
    <t xml:space="preserve"> Groups</t>
  </si>
  <si>
    <t>Bus 08:00-18:30 Punt de Huk, Omaha Beach + Lunch at local resturnt, Arromanches + Museum</t>
  </si>
  <si>
    <t>3 Groups</t>
  </si>
  <si>
    <t xml:space="preserve">Bus 08:30-12:30 Visit Etretat, back to lunch at ship, 14:00-18:30 Honfleur </t>
  </si>
  <si>
    <t>Bus 08:30-13:00 Visit Chateau De Vascoeuil - Two groups 09:30 One group 10:00</t>
  </si>
  <si>
    <t>08:45 pick up from ship to Dorsay 10:45. and AP at 12:45</t>
  </si>
  <si>
    <t xml:space="preserve">09:15 From ship to Dorsay 19:30 to be in ap </t>
  </si>
  <si>
    <t>Promo train hours  09:45 15:00 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</si>
</sst>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5"/>
      <color rgb="FF333333"/>
      <name val="Arial"/>
      <family val="2"/>
    </font>
    <font>
      <sz val="15"/>
      <color rgb="FF333333"/>
      <name val="Arial"/>
      <family val="2"/>
    </font>
    <font>
      <sz val="15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0" tint="-0.14999847407452621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0" fillId="0" borderId="0"/>
    <xf numFmtId="0" fontId="1" fillId="8" borderId="0" applyNumberFormat="0" applyBorder="0" applyAlignment="0" applyProtection="0"/>
  </cellStyleXfs>
  <cellXfs count="73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0" fontId="5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4" borderId="1" xfId="0" applyFont="1" applyFill="1" applyBorder="1"/>
    <xf numFmtId="20" fontId="0" fillId="0" borderId="1" xfId="0" applyNumberFormat="1" applyBorder="1" applyAlignment="1">
      <alignment horizontal="center" vertical="center" wrapText="1"/>
    </xf>
    <xf numFmtId="0" fontId="3" fillId="0" borderId="1" xfId="2" applyFont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8" fillId="4" borderId="1" xfId="0" applyFont="1" applyFill="1" applyBorder="1"/>
    <xf numFmtId="14" fontId="4" fillId="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164" fontId="9" fillId="7" borderId="1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20" fontId="0" fillId="0" borderId="1" xfId="0" applyNumberFormat="1" applyFont="1" applyBorder="1" applyAlignment="1">
      <alignment horizontal="center" vertical="center" wrapText="1"/>
    </xf>
    <xf numFmtId="0" fontId="6" fillId="9" borderId="2" xfId="3" applyNumberFormat="1" applyFont="1" applyFill="1" applyBorder="1" applyAlignment="1">
      <alignment horizontal="center" vertical="center" wrapText="1"/>
    </xf>
    <xf numFmtId="164" fontId="12" fillId="9" borderId="2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7" fillId="5" borderId="3" xfId="3" applyNumberFormat="1" applyFont="1" applyFill="1" applyBorder="1" applyAlignment="1">
      <alignment horizontal="center" vertical="center" wrapText="1"/>
    </xf>
    <xf numFmtId="164" fontId="6" fillId="8" borderId="2" xfId="5" applyNumberFormat="1" applyFont="1" applyBorder="1" applyAlignment="1">
      <alignment horizontal="center" vertical="center" wrapText="1"/>
    </xf>
    <xf numFmtId="0" fontId="12" fillId="8" borderId="2" xfId="5" applyFont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0" fontId="6" fillId="9" borderId="2" xfId="5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3" borderId="0" xfId="0" applyFill="1"/>
    <xf numFmtId="0" fontId="0" fillId="3" borderId="0" xfId="0" applyNumberFormat="1" applyFill="1"/>
    <xf numFmtId="0" fontId="0" fillId="6" borderId="1" xfId="0" applyFill="1" applyBorder="1"/>
    <xf numFmtId="0" fontId="0" fillId="6" borderId="1" xfId="0" applyNumberFormat="1" applyFill="1" applyBorder="1"/>
    <xf numFmtId="0" fontId="11" fillId="0" borderId="1" xfId="0" applyFont="1" applyBorder="1" applyAlignment="1">
      <alignment vertical="center" wrapText="1"/>
    </xf>
    <xf numFmtId="0" fontId="0" fillId="10" borderId="0" xfId="0" applyFill="1"/>
    <xf numFmtId="0" fontId="0" fillId="10" borderId="1" xfId="0" applyNumberFormat="1" applyFill="1" applyBorder="1"/>
    <xf numFmtId="0" fontId="0" fillId="6" borderId="0" xfId="0" applyFill="1"/>
    <xf numFmtId="0" fontId="2" fillId="3" borderId="0" xfId="0" applyFont="1" applyFill="1"/>
    <xf numFmtId="0" fontId="4" fillId="10" borderId="0" xfId="0" applyFont="1" applyFill="1"/>
    <xf numFmtId="0" fontId="0" fillId="6" borderId="1" xfId="0" applyFill="1" applyBorder="1" applyAlignment="1">
      <alignment horizontal="center" vertical="top"/>
    </xf>
    <xf numFmtId="0" fontId="0" fillId="6" borderId="1" xfId="0" applyNumberFormat="1" applyFill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0" fillId="6" borderId="5" xfId="0" applyFill="1" applyBorder="1" applyAlignment="1">
      <alignment horizontal="center" vertical="top"/>
    </xf>
    <xf numFmtId="0" fontId="0" fillId="6" borderId="5" xfId="0" applyNumberFormat="1" applyFill="1" applyBorder="1" applyAlignment="1">
      <alignment horizontal="center" vertical="top"/>
    </xf>
    <xf numFmtId="0" fontId="0" fillId="0" borderId="5" xfId="0" applyBorder="1"/>
    <xf numFmtId="0" fontId="1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6" xfId="0" applyFont="1" applyBorder="1"/>
    <xf numFmtId="0" fontId="3" fillId="6" borderId="1" xfId="2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</cellXfs>
  <cellStyles count="6">
    <cellStyle name="40% - Accent4" xfId="1" builtinId="43"/>
    <cellStyle name="60% - Accent3" xfId="5" builtinId="40"/>
    <cellStyle name="Hyperlink" xfId="2" builtinId="8"/>
    <cellStyle name="Normal" xfId="0" builtinId="0"/>
    <cellStyle name="Normal 2" xfId="3" xr:uid="{4BB00B2D-F39C-4DCB-8742-188E82D9D9BF}"/>
    <cellStyle name="Normal 3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teauvascoeuil@gmail.com%20/%20Chateau%20De%20Vascoeuil%20:%200%20235%20236%2023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H1" sqref="H1"/>
    </sheetView>
  </sheetViews>
  <sheetFormatPr defaultRowHeight="15" x14ac:dyDescent="0.25"/>
  <cols>
    <col min="3" max="3" width="15.140625" customWidth="1"/>
    <col min="7" max="7" width="15.5703125" customWidth="1"/>
    <col min="8" max="8" width="15.42578125" customWidth="1"/>
    <col min="9" max="9" width="14.140625" customWidth="1"/>
  </cols>
  <sheetData>
    <row r="1" spans="1:13" x14ac:dyDescent="0.25">
      <c r="A1" s="1" t="s">
        <v>0</v>
      </c>
      <c r="B1" s="2" t="s">
        <v>0</v>
      </c>
      <c r="C1" s="3" t="s">
        <v>1</v>
      </c>
      <c r="D1" s="2"/>
      <c r="E1" s="2"/>
      <c r="F1" s="2"/>
      <c r="G1" s="2"/>
      <c r="H1" s="2"/>
      <c r="I1" s="2"/>
      <c r="J1" s="2"/>
      <c r="K1" s="2"/>
      <c r="L1" s="2"/>
    </row>
    <row r="2" spans="1:13" ht="90" x14ac:dyDescent="0.25">
      <c r="A2" s="4">
        <v>1</v>
      </c>
      <c r="B2" s="5" t="s">
        <v>2</v>
      </c>
      <c r="C2" s="6">
        <v>45475</v>
      </c>
      <c r="D2" s="7"/>
      <c r="E2" s="8" t="s">
        <v>3</v>
      </c>
      <c r="F2" s="9" t="s">
        <v>4</v>
      </c>
      <c r="G2" s="8" t="s">
        <v>5</v>
      </c>
      <c r="H2" s="8"/>
      <c r="I2" s="8"/>
      <c r="J2" s="10" t="s">
        <v>6</v>
      </c>
      <c r="K2" s="10" t="s">
        <v>7</v>
      </c>
      <c r="L2" s="10" t="s">
        <v>8</v>
      </c>
      <c r="M2" s="43" t="s">
        <v>52</v>
      </c>
    </row>
    <row r="3" spans="1:13" ht="90" x14ac:dyDescent="0.25">
      <c r="A3" s="4">
        <v>1</v>
      </c>
      <c r="B3" s="5" t="s">
        <v>2</v>
      </c>
      <c r="C3" s="6">
        <v>45475</v>
      </c>
      <c r="D3" s="7"/>
      <c r="E3" s="8" t="s">
        <v>3</v>
      </c>
      <c r="F3" s="11" t="s">
        <v>9</v>
      </c>
      <c r="G3" s="8" t="s">
        <v>5</v>
      </c>
      <c r="H3" s="12"/>
      <c r="I3" s="8"/>
      <c r="J3" s="10" t="s">
        <v>6</v>
      </c>
      <c r="K3" s="10" t="s">
        <v>7</v>
      </c>
      <c r="L3" s="10" t="s">
        <v>8</v>
      </c>
      <c r="M3" s="43" t="s">
        <v>53</v>
      </c>
    </row>
    <row r="4" spans="1:13" ht="90" x14ac:dyDescent="0.25">
      <c r="A4" s="4">
        <v>1</v>
      </c>
      <c r="B4" s="5" t="s">
        <v>2</v>
      </c>
      <c r="C4" s="6">
        <v>45475</v>
      </c>
      <c r="D4" s="7"/>
      <c r="E4" s="8" t="s">
        <v>3</v>
      </c>
      <c r="F4" s="11" t="s">
        <v>10</v>
      </c>
      <c r="G4" s="8" t="s">
        <v>55</v>
      </c>
      <c r="H4" s="12"/>
      <c r="I4" s="8"/>
      <c r="J4" s="10" t="s">
        <v>6</v>
      </c>
      <c r="K4" s="40" t="s">
        <v>11</v>
      </c>
      <c r="L4" s="41" t="s">
        <v>50</v>
      </c>
      <c r="M4" s="43" t="s">
        <v>54</v>
      </c>
    </row>
    <row r="5" spans="1:13" ht="105" x14ac:dyDescent="0.25">
      <c r="A5" s="13">
        <v>2</v>
      </c>
      <c r="B5" s="14" t="s">
        <v>12</v>
      </c>
      <c r="C5" s="15">
        <v>45476</v>
      </c>
      <c r="D5" s="16" t="s">
        <v>13</v>
      </c>
      <c r="E5" s="17" t="s">
        <v>14</v>
      </c>
      <c r="F5" s="18" t="s">
        <v>85</v>
      </c>
      <c r="G5" s="17" t="s">
        <v>15</v>
      </c>
      <c r="H5" s="17" t="s">
        <v>84</v>
      </c>
      <c r="I5" s="36" t="s">
        <v>51</v>
      </c>
      <c r="K5" s="19"/>
      <c r="L5" s="20"/>
    </row>
    <row r="6" spans="1:13" ht="285" x14ac:dyDescent="0.25">
      <c r="A6" s="4">
        <v>3</v>
      </c>
      <c r="B6" s="5" t="s">
        <v>16</v>
      </c>
      <c r="C6" s="6">
        <v>45477</v>
      </c>
      <c r="D6" s="8" t="s">
        <v>17</v>
      </c>
      <c r="E6" s="4"/>
      <c r="F6" s="11" t="s">
        <v>87</v>
      </c>
      <c r="G6" s="8" t="s">
        <v>86</v>
      </c>
      <c r="H6" s="8" t="s">
        <v>83</v>
      </c>
      <c r="I6" s="42" t="s">
        <v>18</v>
      </c>
      <c r="K6" s="12"/>
      <c r="L6" s="21"/>
    </row>
    <row r="7" spans="1:13" ht="90" x14ac:dyDescent="0.25">
      <c r="A7" s="13">
        <v>4</v>
      </c>
      <c r="B7" s="14" t="s">
        <v>19</v>
      </c>
      <c r="C7" s="15">
        <v>45478</v>
      </c>
      <c r="D7" s="22" t="s">
        <v>20</v>
      </c>
      <c r="E7" s="13"/>
      <c r="F7" s="11" t="s">
        <v>87</v>
      </c>
      <c r="G7" s="17" t="s">
        <v>88</v>
      </c>
      <c r="H7" s="17" t="s">
        <v>21</v>
      </c>
      <c r="I7" s="23"/>
      <c r="J7" s="19"/>
      <c r="K7" s="19"/>
      <c r="L7" s="20"/>
    </row>
    <row r="8" spans="1:13" ht="45" x14ac:dyDescent="0.25">
      <c r="A8" s="4">
        <v>5</v>
      </c>
      <c r="B8" s="5" t="s">
        <v>22</v>
      </c>
      <c r="C8" s="6">
        <v>45479</v>
      </c>
      <c r="D8" s="8" t="s">
        <v>23</v>
      </c>
      <c r="E8" s="24" t="s">
        <v>24</v>
      </c>
      <c r="F8" s="11" t="s">
        <v>87</v>
      </c>
      <c r="G8" s="25" t="s">
        <v>25</v>
      </c>
      <c r="H8" s="26"/>
      <c r="I8" s="26"/>
      <c r="J8" s="26"/>
      <c r="K8" s="21"/>
      <c r="L8" s="21"/>
    </row>
    <row r="9" spans="1:13" ht="90" x14ac:dyDescent="0.25">
      <c r="A9" s="13">
        <v>6</v>
      </c>
      <c r="B9" s="14" t="s">
        <v>26</v>
      </c>
      <c r="C9" s="27">
        <v>45480</v>
      </c>
      <c r="D9" s="22" t="s">
        <v>27</v>
      </c>
      <c r="E9" s="28" t="s">
        <v>28</v>
      </c>
      <c r="F9" s="11" t="s">
        <v>87</v>
      </c>
      <c r="G9" s="17" t="s">
        <v>89</v>
      </c>
      <c r="I9" s="68" t="s">
        <v>29</v>
      </c>
      <c r="J9" s="20"/>
      <c r="K9" s="20"/>
      <c r="L9" s="20"/>
    </row>
    <row r="10" spans="1:13" ht="165" x14ac:dyDescent="0.25">
      <c r="A10" s="4">
        <v>7</v>
      </c>
      <c r="B10" s="5" t="s">
        <v>30</v>
      </c>
      <c r="C10" s="6">
        <v>45481</v>
      </c>
      <c r="D10" s="29" t="s">
        <v>31</v>
      </c>
      <c r="E10" s="4"/>
      <c r="F10" s="11" t="s">
        <v>87</v>
      </c>
      <c r="G10" s="38" t="s">
        <v>49</v>
      </c>
      <c r="H10" s="25" t="s">
        <v>92</v>
      </c>
      <c r="I10" s="33" t="s">
        <v>35</v>
      </c>
      <c r="K10" s="12"/>
      <c r="L10" s="21"/>
    </row>
    <row r="11" spans="1:13" ht="105" customHeight="1" x14ac:dyDescent="0.25">
      <c r="A11" s="13">
        <v>8</v>
      </c>
      <c r="B11" s="14" t="s">
        <v>2</v>
      </c>
      <c r="C11" s="15">
        <v>45482</v>
      </c>
      <c r="D11" s="30" t="s">
        <v>32</v>
      </c>
      <c r="E11" s="31"/>
      <c r="F11" s="32" t="s">
        <v>4</v>
      </c>
      <c r="G11" s="39" t="s">
        <v>90</v>
      </c>
      <c r="I11" s="69" t="s">
        <v>58</v>
      </c>
      <c r="J11" s="34" t="s">
        <v>6</v>
      </c>
      <c r="K11" s="44" t="s">
        <v>33</v>
      </c>
      <c r="L11" s="45" t="s">
        <v>56</v>
      </c>
    </row>
    <row r="12" spans="1:13" ht="75" x14ac:dyDescent="0.25">
      <c r="A12" s="13">
        <v>8</v>
      </c>
      <c r="B12" s="14" t="s">
        <v>12</v>
      </c>
      <c r="C12" s="15">
        <v>45482</v>
      </c>
      <c r="D12" s="30" t="s">
        <v>32</v>
      </c>
      <c r="E12" s="31"/>
      <c r="F12" s="35" t="s">
        <v>9</v>
      </c>
      <c r="G12" s="39" t="s">
        <v>90</v>
      </c>
      <c r="H12" s="19"/>
      <c r="I12" s="70"/>
      <c r="J12" s="34" t="s">
        <v>6</v>
      </c>
      <c r="K12" s="44" t="s">
        <v>33</v>
      </c>
      <c r="L12" s="45" t="s">
        <v>56</v>
      </c>
    </row>
    <row r="13" spans="1:13" ht="45" x14ac:dyDescent="0.25">
      <c r="A13" s="13">
        <v>8</v>
      </c>
      <c r="B13" s="14" t="s">
        <v>34</v>
      </c>
      <c r="C13" s="15">
        <v>45482</v>
      </c>
      <c r="D13" s="30" t="s">
        <v>32</v>
      </c>
      <c r="E13" s="31"/>
      <c r="F13" s="35" t="s">
        <v>10</v>
      </c>
      <c r="G13" s="36" t="s">
        <v>91</v>
      </c>
      <c r="H13" s="33" t="s">
        <v>59</v>
      </c>
      <c r="I13" s="71"/>
      <c r="J13" s="34" t="s">
        <v>6</v>
      </c>
      <c r="K13" s="46" t="s">
        <v>36</v>
      </c>
      <c r="L13" s="47" t="s">
        <v>57</v>
      </c>
      <c r="M13" t="s">
        <v>54</v>
      </c>
    </row>
  </sheetData>
  <mergeCells count="1">
    <mergeCell ref="I11:I13"/>
  </mergeCells>
  <hyperlinks>
    <hyperlink ref="I9" r:id="rId1" xr:uid="{06600CAB-2B5B-4C3A-BC32-F6886CAC57E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2172-B655-4D6E-A4ED-4E0FD45C4637}">
  <dimension ref="C7:H16"/>
  <sheetViews>
    <sheetView workbookViewId="0">
      <selection activeCell="F19" sqref="F19"/>
    </sheetView>
  </sheetViews>
  <sheetFormatPr defaultRowHeight="15" x14ac:dyDescent="0.25"/>
  <sheetData>
    <row r="7" spans="3:8" x14ac:dyDescent="0.25">
      <c r="D7">
        <v>30</v>
      </c>
      <c r="E7" t="s">
        <v>37</v>
      </c>
      <c r="F7" t="s">
        <v>38</v>
      </c>
    </row>
    <row r="8" spans="3:8" x14ac:dyDescent="0.25">
      <c r="C8" t="s">
        <v>39</v>
      </c>
      <c r="D8">
        <f>D7</f>
        <v>30</v>
      </c>
    </row>
    <row r="9" spans="3:8" x14ac:dyDescent="0.25">
      <c r="C9" t="s">
        <v>40</v>
      </c>
      <c r="D9">
        <f>D7</f>
        <v>30</v>
      </c>
    </row>
    <row r="10" spans="3:8" x14ac:dyDescent="0.25">
      <c r="C10" t="s">
        <v>41</v>
      </c>
      <c r="D10">
        <f>D7</f>
        <v>30</v>
      </c>
    </row>
    <row r="11" spans="3:8" x14ac:dyDescent="0.25">
      <c r="C11" t="s">
        <v>42</v>
      </c>
      <c r="D11">
        <f>D7</f>
        <v>30</v>
      </c>
    </row>
    <row r="12" spans="3:8" x14ac:dyDescent="0.25">
      <c r="C12" t="s">
        <v>43</v>
      </c>
      <c r="D12">
        <f>D7</f>
        <v>30</v>
      </c>
    </row>
    <row r="13" spans="3:8" x14ac:dyDescent="0.25">
      <c r="C13" s="37" t="s">
        <v>44</v>
      </c>
      <c r="D13">
        <f>D7</f>
        <v>30</v>
      </c>
    </row>
    <row r="14" spans="3:8" x14ac:dyDescent="0.25">
      <c r="C14" t="s">
        <v>45</v>
      </c>
      <c r="D14">
        <f>D7</f>
        <v>30</v>
      </c>
      <c r="E14">
        <v>10</v>
      </c>
      <c r="H14" t="s">
        <v>46</v>
      </c>
    </row>
    <row r="15" spans="3:8" x14ac:dyDescent="0.25">
      <c r="C15" t="s">
        <v>47</v>
      </c>
      <c r="D15">
        <f>D7</f>
        <v>30</v>
      </c>
    </row>
    <row r="16" spans="3:8" x14ac:dyDescent="0.25">
      <c r="C16" t="s">
        <v>48</v>
      </c>
      <c r="D16">
        <f>D7</f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122B-692D-4DB2-89C8-D21208932BB9}">
  <dimension ref="D7:K25"/>
  <sheetViews>
    <sheetView topLeftCell="A7" workbookViewId="0">
      <selection activeCell="F11" sqref="F11"/>
    </sheetView>
  </sheetViews>
  <sheetFormatPr defaultRowHeight="15" x14ac:dyDescent="0.25"/>
  <sheetData>
    <row r="7" spans="4:11" ht="37.5" x14ac:dyDescent="0.25">
      <c r="D7" s="65" t="s">
        <v>75</v>
      </c>
      <c r="E7" s="49">
        <v>39</v>
      </c>
      <c r="F7" s="49" t="s">
        <v>60</v>
      </c>
      <c r="G7" s="49" t="s">
        <v>61</v>
      </c>
      <c r="H7" s="49" t="s">
        <v>62</v>
      </c>
      <c r="I7" s="49"/>
      <c r="J7" s="50" t="s">
        <v>63</v>
      </c>
      <c r="K7" s="50" t="s">
        <v>64</v>
      </c>
    </row>
    <row r="8" spans="4:11" x14ac:dyDescent="0.25">
      <c r="D8" s="19" t="s">
        <v>39</v>
      </c>
      <c r="E8" s="19"/>
      <c r="F8" s="19"/>
      <c r="G8" s="19">
        <v>340</v>
      </c>
      <c r="H8" s="19"/>
      <c r="I8" s="51"/>
      <c r="J8" s="52"/>
      <c r="K8" s="52"/>
    </row>
    <row r="9" spans="4:11" x14ac:dyDescent="0.25">
      <c r="D9" s="19" t="s">
        <v>65</v>
      </c>
      <c r="E9" s="19">
        <f>E7</f>
        <v>39</v>
      </c>
      <c r="F9" s="19">
        <v>2</v>
      </c>
      <c r="G9" s="19">
        <f>F9*E9</f>
        <v>78</v>
      </c>
      <c r="H9" s="19"/>
      <c r="I9" s="51"/>
      <c r="J9" s="52"/>
      <c r="K9" s="52"/>
    </row>
    <row r="10" spans="4:11" ht="60" x14ac:dyDescent="0.25">
      <c r="D10" s="53" t="s">
        <v>66</v>
      </c>
      <c r="E10" s="19">
        <f>E7</f>
        <v>39</v>
      </c>
      <c r="F10" s="19">
        <v>10</v>
      </c>
      <c r="G10" s="19">
        <f t="shared" ref="G10:G16" si="0">F10*E10</f>
        <v>390</v>
      </c>
      <c r="H10" s="19"/>
      <c r="I10" s="51"/>
      <c r="J10" s="52"/>
      <c r="K10" s="52"/>
    </row>
    <row r="11" spans="4:11" ht="45" x14ac:dyDescent="0.25">
      <c r="D11" s="53" t="s">
        <v>67</v>
      </c>
      <c r="E11" s="19">
        <f>E7</f>
        <v>39</v>
      </c>
      <c r="F11" s="19"/>
      <c r="G11" s="19">
        <f t="shared" si="0"/>
        <v>0</v>
      </c>
      <c r="H11" s="19"/>
      <c r="I11" s="51"/>
      <c r="J11" s="52"/>
      <c r="K11" s="52"/>
    </row>
    <row r="12" spans="4:11" ht="60" x14ac:dyDescent="0.25">
      <c r="D12" s="53" t="s">
        <v>68</v>
      </c>
      <c r="E12" s="19">
        <f>E7</f>
        <v>39</v>
      </c>
      <c r="F12" s="19">
        <v>9.1999999999999993</v>
      </c>
      <c r="G12" s="19">
        <f t="shared" si="0"/>
        <v>358.79999999999995</v>
      </c>
      <c r="H12" s="19"/>
      <c r="I12" s="51"/>
      <c r="J12" s="52"/>
      <c r="K12" s="52"/>
    </row>
    <row r="13" spans="4:11" ht="30" x14ac:dyDescent="0.25">
      <c r="D13" s="53" t="s">
        <v>76</v>
      </c>
      <c r="E13" s="19">
        <f>E7</f>
        <v>39</v>
      </c>
      <c r="F13" s="19"/>
      <c r="G13" s="19">
        <v>200</v>
      </c>
      <c r="H13" s="19"/>
      <c r="I13" s="51"/>
      <c r="J13" s="52"/>
      <c r="K13" s="52"/>
    </row>
    <row r="14" spans="4:11" x14ac:dyDescent="0.25">
      <c r="D14" s="53" t="s">
        <v>69</v>
      </c>
      <c r="E14" s="19">
        <f>E7</f>
        <v>39</v>
      </c>
      <c r="F14" s="19">
        <v>8</v>
      </c>
      <c r="G14" s="19">
        <f t="shared" si="0"/>
        <v>312</v>
      </c>
      <c r="H14" s="19"/>
      <c r="I14" s="51"/>
      <c r="J14" s="52"/>
      <c r="K14" s="52"/>
    </row>
    <row r="15" spans="4:11" ht="30" x14ac:dyDescent="0.25">
      <c r="D15" s="53" t="s">
        <v>70</v>
      </c>
      <c r="E15" s="19">
        <f>E7</f>
        <v>39</v>
      </c>
      <c r="F15" s="19">
        <v>7</v>
      </c>
      <c r="G15" s="19">
        <f t="shared" si="0"/>
        <v>273</v>
      </c>
      <c r="H15" s="19"/>
      <c r="I15" s="51"/>
      <c r="J15" s="52"/>
      <c r="K15" s="19"/>
    </row>
    <row r="16" spans="4:11" x14ac:dyDescent="0.25">
      <c r="D16" s="36"/>
      <c r="E16" s="19">
        <f>E7</f>
        <v>39</v>
      </c>
      <c r="F16" s="19"/>
      <c r="G16" s="19">
        <f t="shared" si="0"/>
        <v>0</v>
      </c>
      <c r="H16" s="19"/>
      <c r="I16" s="51"/>
      <c r="J16" s="52"/>
      <c r="K16" s="19"/>
    </row>
    <row r="17" spans="4:11" x14ac:dyDescent="0.25">
      <c r="D17" s="19" t="s">
        <v>71</v>
      </c>
      <c r="E17" s="19"/>
      <c r="F17" s="19"/>
      <c r="G17" s="19">
        <v>200</v>
      </c>
      <c r="H17" s="19"/>
      <c r="I17" s="51"/>
      <c r="J17" s="52"/>
      <c r="K17" s="19"/>
    </row>
    <row r="18" spans="4:11" x14ac:dyDescent="0.25">
      <c r="D18" s="49"/>
      <c r="E18" s="49"/>
      <c r="F18" s="49"/>
      <c r="G18" s="49">
        <f>SUM(G8:G17)</f>
        <v>2151.8000000000002</v>
      </c>
      <c r="H18" s="49">
        <f>SUM(H8:H17)</f>
        <v>0</v>
      </c>
      <c r="I18" s="54"/>
      <c r="J18" s="55"/>
      <c r="K18" s="36"/>
    </row>
    <row r="19" spans="4:11" x14ac:dyDescent="0.25">
      <c r="I19" s="56"/>
      <c r="J19" s="52"/>
      <c r="K19" s="19"/>
    </row>
    <row r="20" spans="4:11" x14ac:dyDescent="0.25">
      <c r="D20" s="57" t="s">
        <v>72</v>
      </c>
      <c r="E20" s="49">
        <f>196*0.92</f>
        <v>180.32000000000002</v>
      </c>
      <c r="F20" s="49">
        <v>8</v>
      </c>
      <c r="G20" s="49">
        <f>E20*F20</f>
        <v>1442.5600000000002</v>
      </c>
      <c r="H20" s="49"/>
      <c r="I20" s="49"/>
      <c r="J20" s="50"/>
      <c r="K20" s="49"/>
    </row>
    <row r="21" spans="4:11" x14ac:dyDescent="0.25">
      <c r="H21" s="19"/>
      <c r="I21" s="51"/>
      <c r="J21" s="52"/>
      <c r="K21" s="19"/>
    </row>
    <row r="22" spans="4:11" x14ac:dyDescent="0.25">
      <c r="F22" s="58" t="s">
        <v>38</v>
      </c>
      <c r="G22" s="58">
        <f>G20+G18</f>
        <v>3594.3600000000006</v>
      </c>
      <c r="H22" s="19"/>
      <c r="I22" s="59"/>
      <c r="J22" s="60"/>
      <c r="K22" s="19"/>
    </row>
    <row r="23" spans="4:11" x14ac:dyDescent="0.25">
      <c r="D23" t="s">
        <v>77</v>
      </c>
      <c r="E23" s="66" t="s">
        <v>78</v>
      </c>
      <c r="I23" s="62"/>
      <c r="J23" s="63"/>
      <c r="K23" s="64"/>
    </row>
    <row r="24" spans="4:11" x14ac:dyDescent="0.25">
      <c r="D24" t="s">
        <v>73</v>
      </c>
      <c r="E24">
        <v>32249729</v>
      </c>
    </row>
    <row r="25" spans="4:11" x14ac:dyDescent="0.25">
      <c r="D25" t="s">
        <v>79</v>
      </c>
      <c r="E25">
        <v>17219700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1BCB-1807-4F7F-B52D-5EDC3EBC53FB}">
  <dimension ref="E7:L25"/>
  <sheetViews>
    <sheetView workbookViewId="0">
      <selection activeCell="E7" sqref="E7"/>
    </sheetView>
  </sheetViews>
  <sheetFormatPr defaultRowHeight="15" x14ac:dyDescent="0.25"/>
  <cols>
    <col min="5" max="5" width="10.7109375" bestFit="1" customWidth="1"/>
  </cols>
  <sheetData>
    <row r="7" spans="5:12" ht="18.75" x14ac:dyDescent="0.25">
      <c r="E7" s="48">
        <v>305776</v>
      </c>
      <c r="F7" s="49">
        <v>35</v>
      </c>
      <c r="G7" s="49" t="s">
        <v>60</v>
      </c>
      <c r="H7" s="49" t="s">
        <v>61</v>
      </c>
      <c r="I7" s="49" t="s">
        <v>62</v>
      </c>
      <c r="J7" s="49"/>
      <c r="K7" s="50" t="s">
        <v>63</v>
      </c>
      <c r="L7" s="50" t="s">
        <v>64</v>
      </c>
    </row>
    <row r="8" spans="5:12" x14ac:dyDescent="0.25">
      <c r="E8" s="19" t="s">
        <v>39</v>
      </c>
      <c r="F8" s="19"/>
      <c r="G8" s="19"/>
      <c r="H8" s="19">
        <v>340</v>
      </c>
      <c r="I8" s="19"/>
      <c r="J8" s="51"/>
      <c r="K8" s="52"/>
      <c r="L8" s="52"/>
    </row>
    <row r="9" spans="5:12" x14ac:dyDescent="0.25">
      <c r="E9" s="19" t="s">
        <v>65</v>
      </c>
      <c r="F9" s="19">
        <f>F7</f>
        <v>35</v>
      </c>
      <c r="G9" s="19">
        <v>2</v>
      </c>
      <c r="H9" s="19">
        <f>G9*F9</f>
        <v>70</v>
      </c>
      <c r="I9" s="19"/>
      <c r="J9" s="51"/>
      <c r="K9" s="52"/>
      <c r="L9" s="52"/>
    </row>
    <row r="10" spans="5:12" ht="60" x14ac:dyDescent="0.25">
      <c r="E10" s="53" t="s">
        <v>66</v>
      </c>
      <c r="F10" s="19">
        <f>F7</f>
        <v>35</v>
      </c>
      <c r="G10" s="19">
        <v>10</v>
      </c>
      <c r="H10" s="19">
        <f t="shared" ref="H10:H16" si="0">G10*F10</f>
        <v>350</v>
      </c>
      <c r="I10" s="19"/>
      <c r="J10" s="51"/>
      <c r="K10" s="52"/>
      <c r="L10" s="52"/>
    </row>
    <row r="11" spans="5:12" ht="45" x14ac:dyDescent="0.25">
      <c r="E11" s="53" t="s">
        <v>67</v>
      </c>
      <c r="F11" s="19">
        <v>31</v>
      </c>
      <c r="G11" s="19"/>
      <c r="H11" s="19">
        <f t="shared" si="0"/>
        <v>0</v>
      </c>
      <c r="I11" s="19"/>
      <c r="J11" s="51"/>
      <c r="K11" s="52"/>
      <c r="L11" s="52"/>
    </row>
    <row r="12" spans="5:12" ht="45" x14ac:dyDescent="0.25">
      <c r="E12" s="53" t="s">
        <v>68</v>
      </c>
      <c r="F12" s="19">
        <f>F7</f>
        <v>35</v>
      </c>
      <c r="G12" s="19">
        <v>9.1999999999999993</v>
      </c>
      <c r="H12" s="19">
        <f t="shared" si="0"/>
        <v>322</v>
      </c>
      <c r="I12" s="19"/>
      <c r="J12" s="51"/>
      <c r="K12" s="52"/>
      <c r="L12" s="52"/>
    </row>
    <row r="13" spans="5:12" x14ac:dyDescent="0.25">
      <c r="E13" s="53"/>
      <c r="F13" s="19">
        <f>F7</f>
        <v>35</v>
      </c>
      <c r="G13" s="19"/>
      <c r="H13" s="19">
        <f t="shared" si="0"/>
        <v>0</v>
      </c>
      <c r="I13" s="19"/>
      <c r="J13" s="51"/>
      <c r="K13" s="52"/>
      <c r="L13" s="52"/>
    </row>
    <row r="14" spans="5:12" x14ac:dyDescent="0.25">
      <c r="E14" s="53" t="s">
        <v>69</v>
      </c>
      <c r="F14" s="19">
        <f>F7</f>
        <v>35</v>
      </c>
      <c r="G14" s="19">
        <v>8</v>
      </c>
      <c r="H14" s="19">
        <f t="shared" si="0"/>
        <v>280</v>
      </c>
      <c r="I14" s="19"/>
      <c r="J14" s="51"/>
      <c r="K14" s="52"/>
      <c r="L14" s="52"/>
    </row>
    <row r="15" spans="5:12" ht="30" x14ac:dyDescent="0.25">
      <c r="E15" s="53" t="s">
        <v>70</v>
      </c>
      <c r="F15" s="19">
        <f>F7</f>
        <v>35</v>
      </c>
      <c r="G15" s="19">
        <v>7</v>
      </c>
      <c r="H15" s="19">
        <f t="shared" si="0"/>
        <v>245</v>
      </c>
      <c r="I15" s="19"/>
      <c r="J15" s="51"/>
      <c r="K15" s="52"/>
      <c r="L15" s="19"/>
    </row>
    <row r="16" spans="5:12" x14ac:dyDescent="0.25">
      <c r="E16" s="36"/>
      <c r="F16" s="19">
        <f>F7</f>
        <v>35</v>
      </c>
      <c r="G16" s="19"/>
      <c r="H16" s="19">
        <f t="shared" si="0"/>
        <v>0</v>
      </c>
      <c r="I16" s="19"/>
      <c r="J16" s="51"/>
      <c r="K16" s="52"/>
      <c r="L16" s="19"/>
    </row>
    <row r="17" spans="5:12" x14ac:dyDescent="0.25">
      <c r="E17" s="19" t="s">
        <v>71</v>
      </c>
      <c r="F17" s="19"/>
      <c r="G17" s="19"/>
      <c r="H17" s="19">
        <v>200</v>
      </c>
      <c r="I17" s="19"/>
      <c r="J17" s="51"/>
      <c r="K17" s="52"/>
      <c r="L17" s="19"/>
    </row>
    <row r="18" spans="5:12" x14ac:dyDescent="0.25">
      <c r="E18" s="49"/>
      <c r="F18" s="49"/>
      <c r="G18" s="49"/>
      <c r="H18" s="49">
        <f>SUM(H8:H17)</f>
        <v>1807</v>
      </c>
      <c r="I18" s="49">
        <f>SUM(I8:I17)</f>
        <v>0</v>
      </c>
      <c r="J18" s="54"/>
      <c r="K18" s="55"/>
      <c r="L18" s="36"/>
    </row>
    <row r="19" spans="5:12" x14ac:dyDescent="0.25">
      <c r="J19" s="56"/>
      <c r="K19" s="52"/>
      <c r="L19" s="19"/>
    </row>
    <row r="20" spans="5:12" x14ac:dyDescent="0.25">
      <c r="E20" s="57" t="s">
        <v>72</v>
      </c>
      <c r="F20" s="49">
        <f>196*0.92</f>
        <v>180.32000000000002</v>
      </c>
      <c r="G20" s="49">
        <v>8</v>
      </c>
      <c r="H20" s="49">
        <f>F20*G20</f>
        <v>1442.5600000000002</v>
      </c>
      <c r="I20" s="49"/>
      <c r="J20" s="49"/>
      <c r="K20" s="50"/>
      <c r="L20" s="49"/>
    </row>
    <row r="21" spans="5:12" x14ac:dyDescent="0.25">
      <c r="I21" s="19"/>
      <c r="J21" s="51"/>
      <c r="K21" s="52"/>
      <c r="L21" s="19"/>
    </row>
    <row r="22" spans="5:12" x14ac:dyDescent="0.25">
      <c r="G22" s="58" t="s">
        <v>38</v>
      </c>
      <c r="H22" s="58">
        <f>H20+H18</f>
        <v>3249.5600000000004</v>
      </c>
      <c r="I22" s="19"/>
      <c r="J22" s="59"/>
      <c r="K22" s="60"/>
      <c r="L22" s="19"/>
    </row>
    <row r="23" spans="5:12" x14ac:dyDescent="0.25">
      <c r="E23" t="s">
        <v>80</v>
      </c>
      <c r="F23" s="67" t="s">
        <v>81</v>
      </c>
      <c r="J23" s="62"/>
      <c r="K23" s="63"/>
      <c r="L23" s="64"/>
    </row>
    <row r="24" spans="5:12" x14ac:dyDescent="0.25">
      <c r="E24" t="s">
        <v>82</v>
      </c>
      <c r="F24">
        <v>40255635</v>
      </c>
    </row>
    <row r="25" spans="5:12" x14ac:dyDescent="0.25">
      <c r="E25" t="s">
        <v>74</v>
      </c>
      <c r="F25">
        <v>54952304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E1CB8-9164-44DB-A9ED-CDD99A9E35DC}">
  <dimension ref="E8:L26"/>
  <sheetViews>
    <sheetView workbookViewId="0">
      <selection activeCell="D12" sqref="D12"/>
    </sheetView>
  </sheetViews>
  <sheetFormatPr defaultRowHeight="15" x14ac:dyDescent="0.25"/>
  <cols>
    <col min="6" max="6" width="10" bestFit="1" customWidth="1"/>
  </cols>
  <sheetData>
    <row r="8" spans="5:12" ht="37.5" x14ac:dyDescent="0.25">
      <c r="E8" s="72" t="s">
        <v>75</v>
      </c>
      <c r="F8" s="49">
        <v>36</v>
      </c>
      <c r="G8" s="49" t="s">
        <v>60</v>
      </c>
      <c r="H8" s="49" t="s">
        <v>61</v>
      </c>
      <c r="I8" s="49" t="s">
        <v>62</v>
      </c>
      <c r="J8" s="49"/>
      <c r="K8" s="50" t="s">
        <v>63</v>
      </c>
      <c r="L8" s="50" t="s">
        <v>64</v>
      </c>
    </row>
    <row r="9" spans="5:12" x14ac:dyDescent="0.25">
      <c r="E9" s="19" t="s">
        <v>39</v>
      </c>
      <c r="F9" s="19"/>
      <c r="G9" s="19"/>
      <c r="H9" s="19">
        <v>340</v>
      </c>
      <c r="I9" s="19"/>
      <c r="J9" s="51"/>
      <c r="K9" s="52"/>
      <c r="L9" s="52"/>
    </row>
    <row r="10" spans="5:12" x14ac:dyDescent="0.25">
      <c r="E10" s="19" t="s">
        <v>65</v>
      </c>
      <c r="F10" s="19">
        <f>F8</f>
        <v>36</v>
      </c>
      <c r="G10" s="19">
        <v>2</v>
      </c>
      <c r="H10" s="19">
        <f>G10*F10</f>
        <v>72</v>
      </c>
      <c r="I10" s="19"/>
      <c r="J10" s="51"/>
      <c r="K10" s="52"/>
      <c r="L10" s="52"/>
    </row>
    <row r="11" spans="5:12" ht="60" x14ac:dyDescent="0.25">
      <c r="E11" s="53" t="s">
        <v>66</v>
      </c>
      <c r="F11" s="19">
        <f>F8</f>
        <v>36</v>
      </c>
      <c r="G11" s="19">
        <v>10</v>
      </c>
      <c r="H11" s="19">
        <f t="shared" ref="H11:H17" si="0">G11*F11</f>
        <v>360</v>
      </c>
      <c r="I11" s="19"/>
      <c r="J11" s="51"/>
      <c r="K11" s="52"/>
      <c r="L11" s="52"/>
    </row>
    <row r="12" spans="5:12" ht="45" x14ac:dyDescent="0.25">
      <c r="E12" s="53" t="s">
        <v>67</v>
      </c>
      <c r="F12" s="19">
        <v>31</v>
      </c>
      <c r="G12" s="19"/>
      <c r="H12" s="19">
        <f t="shared" si="0"/>
        <v>0</v>
      </c>
      <c r="I12" s="19"/>
      <c r="J12" s="51"/>
      <c r="K12" s="52"/>
      <c r="L12" s="52"/>
    </row>
    <row r="13" spans="5:12" ht="60" x14ac:dyDescent="0.25">
      <c r="E13" s="53" t="s">
        <v>68</v>
      </c>
      <c r="F13" s="19">
        <f>F8</f>
        <v>36</v>
      </c>
      <c r="G13" s="19">
        <v>9.1999999999999993</v>
      </c>
      <c r="H13" s="19">
        <f t="shared" si="0"/>
        <v>331.2</v>
      </c>
      <c r="I13" s="19"/>
      <c r="J13" s="51"/>
      <c r="K13" s="52"/>
      <c r="L13" s="52"/>
    </row>
    <row r="14" spans="5:12" x14ac:dyDescent="0.25">
      <c r="E14" s="53"/>
      <c r="F14" s="19">
        <f>F8</f>
        <v>36</v>
      </c>
      <c r="G14" s="19"/>
      <c r="H14" s="19">
        <f t="shared" si="0"/>
        <v>0</v>
      </c>
      <c r="I14" s="19"/>
      <c r="J14" s="51"/>
      <c r="K14" s="52"/>
      <c r="L14" s="52"/>
    </row>
    <row r="15" spans="5:12" x14ac:dyDescent="0.25">
      <c r="E15" s="53" t="s">
        <v>69</v>
      </c>
      <c r="F15" s="19">
        <f>F8</f>
        <v>36</v>
      </c>
      <c r="G15" s="19">
        <v>8</v>
      </c>
      <c r="H15" s="19">
        <f t="shared" si="0"/>
        <v>288</v>
      </c>
      <c r="I15" s="19"/>
      <c r="J15" s="51"/>
      <c r="K15" s="52"/>
      <c r="L15" s="52"/>
    </row>
    <row r="16" spans="5:12" ht="30" x14ac:dyDescent="0.25">
      <c r="E16" s="53" t="s">
        <v>70</v>
      </c>
      <c r="F16" s="19">
        <f>F8</f>
        <v>36</v>
      </c>
      <c r="G16" s="19">
        <v>7</v>
      </c>
      <c r="H16" s="19">
        <f t="shared" si="0"/>
        <v>252</v>
      </c>
      <c r="I16" s="19"/>
      <c r="J16" s="51"/>
      <c r="K16" s="52"/>
      <c r="L16" s="19"/>
    </row>
    <row r="17" spans="5:12" x14ac:dyDescent="0.25">
      <c r="E17" s="36"/>
      <c r="F17" s="19">
        <f>F8</f>
        <v>36</v>
      </c>
      <c r="G17" s="19"/>
      <c r="H17" s="19">
        <f t="shared" si="0"/>
        <v>0</v>
      </c>
      <c r="I17" s="19"/>
      <c r="J17" s="51"/>
      <c r="K17" s="52"/>
      <c r="L17" s="19"/>
    </row>
    <row r="18" spans="5:12" x14ac:dyDescent="0.25">
      <c r="E18" s="19" t="s">
        <v>71</v>
      </c>
      <c r="F18" s="19"/>
      <c r="G18" s="19"/>
      <c r="H18" s="19">
        <v>200</v>
      </c>
      <c r="I18" s="19"/>
      <c r="J18" s="51"/>
      <c r="K18" s="52"/>
      <c r="L18" s="19"/>
    </row>
    <row r="19" spans="5:12" x14ac:dyDescent="0.25">
      <c r="E19" s="49"/>
      <c r="F19" s="49"/>
      <c r="G19" s="49"/>
      <c r="H19" s="49">
        <f>SUM(H9:H18)</f>
        <v>1843.2</v>
      </c>
      <c r="I19" s="49">
        <f>SUM(I9:I18)</f>
        <v>0</v>
      </c>
      <c r="J19" s="54"/>
      <c r="K19" s="55"/>
      <c r="L19" s="36"/>
    </row>
    <row r="20" spans="5:12" x14ac:dyDescent="0.25">
      <c r="J20" s="56"/>
      <c r="K20" s="52"/>
      <c r="L20" s="19"/>
    </row>
    <row r="21" spans="5:12" x14ac:dyDescent="0.25">
      <c r="E21" s="57" t="s">
        <v>72</v>
      </c>
      <c r="F21" s="49">
        <f>196*0.92</f>
        <v>180.32000000000002</v>
      </c>
      <c r="G21" s="49">
        <v>8</v>
      </c>
      <c r="H21" s="49">
        <f>F21*G21</f>
        <v>1442.5600000000002</v>
      </c>
      <c r="I21" s="49"/>
      <c r="J21" s="49"/>
      <c r="K21" s="50"/>
      <c r="L21" s="49"/>
    </row>
    <row r="22" spans="5:12" x14ac:dyDescent="0.25">
      <c r="I22" s="19"/>
      <c r="J22" s="51"/>
      <c r="K22" s="52"/>
      <c r="L22" s="19"/>
    </row>
    <row r="23" spans="5:12" x14ac:dyDescent="0.25">
      <c r="G23" s="58" t="s">
        <v>38</v>
      </c>
      <c r="H23" s="58">
        <f>H21+H19</f>
        <v>3285.76</v>
      </c>
      <c r="I23" s="19"/>
      <c r="J23" s="59"/>
      <c r="K23" s="60"/>
      <c r="L23" s="19"/>
    </row>
    <row r="24" spans="5:12" x14ac:dyDescent="0.25">
      <c r="E24" t="s">
        <v>53</v>
      </c>
      <c r="F24" s="61">
        <v>525773078</v>
      </c>
      <c r="J24" s="62"/>
      <c r="K24" s="63"/>
      <c r="L24" s="64"/>
    </row>
    <row r="25" spans="5:12" x14ac:dyDescent="0.25">
      <c r="E25" t="s">
        <v>73</v>
      </c>
      <c r="F25">
        <v>39046379</v>
      </c>
    </row>
    <row r="26" spans="5:12" x14ac:dyDescent="0.25">
      <c r="E26" t="s">
        <v>74</v>
      </c>
      <c r="F26">
        <v>57085276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Budget </vt:lpstr>
      <vt:lpstr>Claire</vt:lpstr>
      <vt:lpstr>Orna</vt:lpstr>
      <vt:lpstr>Adiel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2015-06-05T18:17:20Z</dcterms:created>
  <dcterms:modified xsi:type="dcterms:W3CDTF">2024-06-27T14:33:57Z</dcterms:modified>
</cp:coreProperties>
</file>