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3 Rivers FRA- REG Tiara 2605\"/>
    </mc:Choice>
  </mc:AlternateContent>
  <xr:revisionPtr revIDLastSave="0" documentId="13_ncr:1_{99A3E5CA-167E-40BE-924E-119778910A3B}" xr6:coauthVersionLast="36" xr6:coauthVersionMax="36" xr10:uidLastSave="{00000000-0000-0000-0000-000000000000}"/>
  <bookViews>
    <workbookView xWindow="0" yWindow="0" windowWidth="22260" windowHeight="12648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F8" i="2" l="1"/>
  <c r="P16" i="2" l="1"/>
  <c r="N13" i="2"/>
  <c r="P13" i="2" s="1"/>
  <c r="N12" i="2"/>
  <c r="P12" i="2" s="1"/>
  <c r="P11" i="2"/>
  <c r="N11" i="2"/>
  <c r="N9" i="2"/>
  <c r="P9" i="2" s="1"/>
  <c r="P8" i="2"/>
  <c r="P14" i="2"/>
  <c r="P6" i="2"/>
  <c r="N6" i="2"/>
  <c r="N4" i="2"/>
  <c r="P4" i="2" s="1"/>
  <c r="H8" i="2"/>
  <c r="P17" i="2" l="1"/>
  <c r="H16" i="2" l="1"/>
  <c r="H11" i="2"/>
  <c r="F13" i="2"/>
  <c r="H13" i="2" s="1"/>
  <c r="F12" i="2"/>
  <c r="H12" i="2" s="1"/>
  <c r="F11" i="2"/>
  <c r="F9" i="2"/>
  <c r="H9" i="2" s="1"/>
  <c r="H14" i="2"/>
  <c r="F6" i="2"/>
  <c r="H6" i="2" s="1"/>
  <c r="H4" i="2"/>
  <c r="H17" i="2" l="1"/>
</calcChain>
</file>

<file path=xl/sharedStrings.xml><?xml version="1.0" encoding="utf-8"?>
<sst xmlns="http://schemas.openxmlformats.org/spreadsheetml/2006/main" count="79" uniqueCount="60">
  <si>
    <t>TIAR52</t>
  </si>
  <si>
    <t>Date</t>
  </si>
  <si>
    <t>Arrival</t>
  </si>
  <si>
    <t>Embarking</t>
  </si>
  <si>
    <t>Itinerary</t>
  </si>
  <si>
    <t>Suppliers - name and number</t>
  </si>
  <si>
    <t>Notes</t>
  </si>
  <si>
    <t>25-26/05/2024</t>
  </si>
  <si>
    <t>Group 1</t>
  </si>
  <si>
    <t>Group 2</t>
  </si>
  <si>
    <t>Miltenberg 06:00 / Wertheim 16:30</t>
  </si>
  <si>
    <t>Miltenberg 12:00/ Wertheim 22:30</t>
  </si>
  <si>
    <t>Schweinfurt 11:00</t>
  </si>
  <si>
    <t>Bamberg 03:30</t>
  </si>
  <si>
    <t>Nürnberg 07:00</t>
  </si>
  <si>
    <t>Kelheim 09:00 / Regensburg 19:00</t>
  </si>
  <si>
    <t>Regensburg</t>
  </si>
  <si>
    <t>by foot</t>
  </si>
  <si>
    <t>Bus 15:00-19:00 Wuzburg castle</t>
  </si>
  <si>
    <t>Bus 08:30-13:00</t>
  </si>
  <si>
    <t>add entrance fee for lebration hall</t>
  </si>
  <si>
    <t>Bus 09:00-13:00</t>
  </si>
  <si>
    <t>Blue group</t>
  </si>
  <si>
    <t>Red group</t>
  </si>
  <si>
    <t>NH Frankfurt city hotel</t>
  </si>
  <si>
    <r>
      <t>Pre tour, OPEN Miki</t>
    </r>
    <r>
      <rPr>
        <b/>
        <sz val="11"/>
        <color theme="1"/>
        <rFont val="Calibri"/>
        <family val="2"/>
        <scheme val="minor"/>
      </rPr>
      <t xml:space="preserve"> 25.5 -</t>
    </r>
    <r>
      <rPr>
        <sz val="11"/>
        <color theme="1"/>
        <rFont val="Calibri"/>
        <family val="2"/>
        <scheme val="minor"/>
      </rPr>
      <t xml:space="preserve"> 09:00-17:00 NH FRA city center hotel. </t>
    </r>
    <r>
      <rPr>
        <b/>
        <sz val="11"/>
        <color theme="1"/>
        <rFont val="Calibri"/>
        <family val="2"/>
        <scheme val="minor"/>
      </rPr>
      <t xml:space="preserve">26.5 </t>
    </r>
    <r>
      <rPr>
        <sz val="11"/>
        <color theme="1"/>
        <rFont val="Calibri"/>
        <family val="2"/>
        <scheme val="minor"/>
      </rPr>
      <t>- 08:30-14:30</t>
    </r>
  </si>
  <si>
    <t>Porter</t>
  </si>
  <si>
    <t>Frankfurt  16;00</t>
  </si>
  <si>
    <t>beer tasting 09:30</t>
  </si>
  <si>
    <t>Würzburg 15:00</t>
  </si>
  <si>
    <t>to add parking fee for the castle 10 Euro</t>
  </si>
  <si>
    <t>08:30 City tour Regensburg, Walhalla</t>
  </si>
  <si>
    <t>08:30-18:00 go to Coburg castle, Lunch, City tour Bamberg</t>
  </si>
  <si>
    <r>
      <t>Russian Marina Ozerov - go to Mainz and FRA city tour, then ship at FRA</t>
    </r>
    <r>
      <rPr>
        <b/>
        <sz val="11"/>
        <color rgb="FF7030A0"/>
        <rFont val="Calibri"/>
        <family val="2"/>
        <scheme val="minor"/>
      </rPr>
      <t xml:space="preserve"> 15:30</t>
    </r>
  </si>
  <si>
    <t xml:space="preserve"> סיור מוזיאונים Coburg castle + הדרכה באנגלית וברוסית (על כל 20 מדריך) 09:30</t>
  </si>
  <si>
    <t>add entrance fee to the court 10:00</t>
  </si>
  <si>
    <t>tips</t>
  </si>
  <si>
    <t>Water</t>
  </si>
  <si>
    <t xml:space="preserve"> Coburg castle</t>
  </si>
  <si>
    <t xml:space="preserve"> court </t>
  </si>
  <si>
    <t xml:space="preserve"> lebration hall</t>
  </si>
  <si>
    <t>Wallhal</t>
  </si>
  <si>
    <t>Eshel 196 $ per day</t>
  </si>
  <si>
    <t>Wienery</t>
  </si>
  <si>
    <t>Wienery, bus</t>
  </si>
  <si>
    <t>Guides</t>
  </si>
  <si>
    <t>Marina</t>
  </si>
  <si>
    <t>Miki</t>
  </si>
  <si>
    <t>From last tour - debt to Miki</t>
  </si>
  <si>
    <t>Water 2 days</t>
  </si>
  <si>
    <t>Michael Benderli</t>
  </si>
  <si>
    <t>Passport</t>
  </si>
  <si>
    <t>Tel.</t>
  </si>
  <si>
    <t>050-5487195</t>
  </si>
  <si>
    <t>Marina Ozero</t>
  </si>
  <si>
    <t xml:space="preserve">972-544613437 </t>
  </si>
  <si>
    <t>Exp.</t>
  </si>
  <si>
    <t>Wuzburg castle parking  fee</t>
  </si>
  <si>
    <t>Wuzburg castle  parking fee</t>
  </si>
  <si>
    <r>
      <t xml:space="preserve">1 GRP 2 night pre </t>
    </r>
    <r>
      <rPr>
        <sz val="11"/>
        <color rgb="FFFF0000"/>
        <rFont val="Calibri"/>
        <family val="2"/>
        <scheme val="minor"/>
      </rPr>
      <t>Dinner</t>
    </r>
    <r>
      <rPr>
        <sz val="11"/>
        <color theme="1"/>
        <rFont val="Calibri"/>
        <family val="2"/>
        <scheme val="minor"/>
      </rPr>
      <t xml:space="preserve">/ </t>
    </r>
    <r>
      <rPr>
        <sz val="11"/>
        <color rgb="FFFF0000"/>
        <rFont val="Calibri"/>
        <family val="2"/>
        <scheme val="minor"/>
      </rPr>
      <t>Porter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</si>
</sst>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20" fontId="5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20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0" fontId="0" fillId="6" borderId="1" xfId="0" applyNumberForma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4" fillId="7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20" fontId="0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5" fillId="4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1" fillId="0" borderId="3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left" vertical="top"/>
    </xf>
    <xf numFmtId="1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workbookViewId="0">
      <selection activeCell="F11" sqref="F11"/>
    </sheetView>
  </sheetViews>
  <sheetFormatPr defaultRowHeight="14.4" x14ac:dyDescent="0.3"/>
  <cols>
    <col min="2" max="2" width="15.88671875" bestFit="1" customWidth="1"/>
    <col min="3" max="3" width="18.5546875" customWidth="1"/>
    <col min="4" max="4" width="17.33203125" customWidth="1"/>
    <col min="6" max="6" width="29.88671875" customWidth="1"/>
    <col min="7" max="7" width="26.44140625" customWidth="1"/>
    <col min="8" max="8" width="20.6640625" bestFit="1" customWidth="1"/>
    <col min="9" max="9" width="14.33203125" customWidth="1"/>
  </cols>
  <sheetData>
    <row r="1" spans="1:12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/>
      <c r="I1" s="3"/>
      <c r="J1" s="3"/>
    </row>
    <row r="2" spans="1:12" ht="43.2" x14ac:dyDescent="0.3">
      <c r="A2" s="4">
        <v>1</v>
      </c>
      <c r="B2" s="33" t="s">
        <v>7</v>
      </c>
      <c r="C2" s="15" t="s">
        <v>24</v>
      </c>
      <c r="D2" s="34" t="s">
        <v>27</v>
      </c>
      <c r="E2" s="17" t="s">
        <v>8</v>
      </c>
      <c r="F2" s="32" t="s">
        <v>25</v>
      </c>
      <c r="G2" s="31" t="s">
        <v>59</v>
      </c>
      <c r="H2" s="9"/>
      <c r="I2" s="9"/>
      <c r="J2" s="9"/>
      <c r="K2" s="38" t="s">
        <v>22</v>
      </c>
      <c r="L2">
        <v>100</v>
      </c>
    </row>
    <row r="3" spans="1:12" ht="43.2" x14ac:dyDescent="0.3">
      <c r="A3" s="4">
        <v>1</v>
      </c>
      <c r="B3" s="5">
        <v>45438</v>
      </c>
      <c r="C3" s="6"/>
      <c r="D3" s="7" t="s">
        <v>27</v>
      </c>
      <c r="E3" s="29" t="s">
        <v>9</v>
      </c>
      <c r="F3" s="31" t="s">
        <v>33</v>
      </c>
      <c r="G3" s="35" t="s">
        <v>26</v>
      </c>
      <c r="H3" s="9"/>
      <c r="I3" s="9"/>
      <c r="J3" s="9"/>
      <c r="K3" s="30" t="s">
        <v>23</v>
      </c>
      <c r="L3">
        <v>50</v>
      </c>
    </row>
    <row r="4" spans="1:12" ht="28.8" x14ac:dyDescent="0.3">
      <c r="A4" s="10">
        <v>2</v>
      </c>
      <c r="B4" s="11">
        <v>45439</v>
      </c>
      <c r="C4" s="12" t="s">
        <v>10</v>
      </c>
      <c r="D4" s="13" t="s">
        <v>11</v>
      </c>
      <c r="E4" s="14"/>
      <c r="F4" s="14" t="s">
        <v>17</v>
      </c>
      <c r="G4" s="37" t="s">
        <v>28</v>
      </c>
      <c r="H4" s="37"/>
      <c r="I4" s="36"/>
      <c r="J4" s="14"/>
    </row>
    <row r="5" spans="1:12" ht="28.8" x14ac:dyDescent="0.3">
      <c r="A5" s="4">
        <v>3</v>
      </c>
      <c r="B5" s="5">
        <v>45440</v>
      </c>
      <c r="C5" s="15" t="s">
        <v>29</v>
      </c>
      <c r="D5" s="16">
        <v>0.83333333333333337</v>
      </c>
      <c r="E5" s="8"/>
      <c r="F5" s="8" t="s">
        <v>18</v>
      </c>
      <c r="G5" s="17" t="s">
        <v>30</v>
      </c>
      <c r="H5" s="29"/>
      <c r="I5" s="18"/>
      <c r="J5" s="19"/>
      <c r="L5">
        <v>30</v>
      </c>
    </row>
    <row r="6" spans="1:12" x14ac:dyDescent="0.3">
      <c r="A6" s="10">
        <v>4</v>
      </c>
      <c r="B6" s="11">
        <v>45441</v>
      </c>
      <c r="C6" s="12" t="s">
        <v>12</v>
      </c>
      <c r="D6" s="20">
        <v>0.79166666666666663</v>
      </c>
      <c r="E6" s="14"/>
      <c r="F6" s="14" t="s">
        <v>17</v>
      </c>
      <c r="G6" s="37" t="s">
        <v>44</v>
      </c>
      <c r="H6" s="39"/>
      <c r="I6" s="21"/>
      <c r="J6" s="21"/>
      <c r="L6">
        <v>30</v>
      </c>
    </row>
    <row r="7" spans="1:12" ht="43.2" x14ac:dyDescent="0.3">
      <c r="A7" s="4">
        <v>5</v>
      </c>
      <c r="B7" s="5">
        <v>45442</v>
      </c>
      <c r="C7" s="23" t="s">
        <v>13</v>
      </c>
      <c r="D7" s="7">
        <v>0.79166666666666663</v>
      </c>
      <c r="E7" s="8"/>
      <c r="F7" s="23" t="s">
        <v>32</v>
      </c>
      <c r="G7" s="41" t="s">
        <v>34</v>
      </c>
      <c r="H7" s="24"/>
      <c r="I7" s="24"/>
      <c r="J7" s="6"/>
      <c r="L7">
        <v>50</v>
      </c>
    </row>
    <row r="8" spans="1:12" ht="28.8" x14ac:dyDescent="0.3">
      <c r="A8" s="10">
        <v>6</v>
      </c>
      <c r="B8" s="11">
        <v>45443</v>
      </c>
      <c r="C8" s="14" t="s">
        <v>14</v>
      </c>
      <c r="D8" s="20">
        <v>0.66666666666666663</v>
      </c>
      <c r="E8" s="14"/>
      <c r="F8" s="14" t="s">
        <v>19</v>
      </c>
      <c r="G8" s="37" t="s">
        <v>35</v>
      </c>
      <c r="H8" s="37"/>
      <c r="I8" s="21"/>
      <c r="J8" s="21"/>
      <c r="L8">
        <v>30</v>
      </c>
    </row>
    <row r="9" spans="1:12" ht="28.8" x14ac:dyDescent="0.3">
      <c r="A9" s="4">
        <v>7</v>
      </c>
      <c r="B9" s="5">
        <v>45444</v>
      </c>
      <c r="C9" s="15" t="s">
        <v>15</v>
      </c>
      <c r="D9" s="16">
        <v>0.625</v>
      </c>
      <c r="E9" s="8"/>
      <c r="F9" s="23" t="s">
        <v>21</v>
      </c>
      <c r="G9" s="41" t="s">
        <v>20</v>
      </c>
      <c r="H9" s="42"/>
      <c r="I9" s="25"/>
      <c r="J9" s="25"/>
      <c r="L9">
        <v>30</v>
      </c>
    </row>
    <row r="10" spans="1:12" ht="28.8" x14ac:dyDescent="0.3">
      <c r="A10" s="10">
        <v>8</v>
      </c>
      <c r="B10" s="11">
        <v>45445</v>
      </c>
      <c r="C10" s="14" t="s">
        <v>16</v>
      </c>
      <c r="D10" s="22"/>
      <c r="E10" s="37" t="s">
        <v>8</v>
      </c>
      <c r="F10" s="14" t="s">
        <v>31</v>
      </c>
      <c r="G10" s="37"/>
      <c r="H10" s="26"/>
      <c r="I10" s="26"/>
      <c r="J10" s="26"/>
      <c r="L10">
        <v>50</v>
      </c>
    </row>
    <row r="11" spans="1:12" ht="28.8" x14ac:dyDescent="0.3">
      <c r="A11" s="10">
        <v>8</v>
      </c>
      <c r="B11" s="11">
        <v>45445</v>
      </c>
      <c r="C11" s="14" t="s">
        <v>16</v>
      </c>
      <c r="D11" s="27"/>
      <c r="E11" s="28" t="s">
        <v>9</v>
      </c>
      <c r="F11" s="14" t="s">
        <v>31</v>
      </c>
      <c r="G11" s="37"/>
      <c r="H11" s="26"/>
      <c r="I11" s="26"/>
      <c r="J11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AD515-AF32-4265-A7B5-27F8A75DA50D}">
  <dimension ref="C3:Q23"/>
  <sheetViews>
    <sheetView tabSelected="1" topLeftCell="E1" workbookViewId="0">
      <selection activeCell="L9" sqref="L9"/>
    </sheetView>
  </sheetViews>
  <sheetFormatPr defaultRowHeight="14.4" x14ac:dyDescent="0.3"/>
  <cols>
    <col min="3" max="3" width="16.33203125" bestFit="1" customWidth="1"/>
    <col min="4" max="4" width="15.5546875" bestFit="1" customWidth="1"/>
    <col min="5" max="5" width="48.6640625" customWidth="1"/>
    <col min="8" max="8" width="13.109375" bestFit="1" customWidth="1"/>
    <col min="10" max="10" width="12.5546875" bestFit="1" customWidth="1"/>
    <col min="11" max="11" width="13.109375" bestFit="1" customWidth="1"/>
    <col min="12" max="12" width="15.5546875" bestFit="1" customWidth="1"/>
  </cols>
  <sheetData>
    <row r="3" spans="3:17" x14ac:dyDescent="0.3">
      <c r="C3" s="55" t="s">
        <v>0</v>
      </c>
      <c r="D3" s="56" t="s">
        <v>47</v>
      </c>
      <c r="E3" s="57">
        <v>303542</v>
      </c>
      <c r="F3" s="57">
        <v>34</v>
      </c>
      <c r="G3" s="57"/>
      <c r="H3" s="57"/>
      <c r="I3" s="57"/>
      <c r="K3" s="58" t="s">
        <v>0</v>
      </c>
      <c r="L3" s="59" t="s">
        <v>46</v>
      </c>
      <c r="M3" s="60">
        <v>303543</v>
      </c>
      <c r="N3" s="60">
        <v>39</v>
      </c>
      <c r="O3" s="60"/>
      <c r="P3" s="60"/>
      <c r="Q3" s="60"/>
    </row>
    <row r="4" spans="3:17" ht="15.6" x14ac:dyDescent="0.3">
      <c r="C4" s="10">
        <v>1</v>
      </c>
      <c r="D4" s="51">
        <v>45438</v>
      </c>
      <c r="E4" s="52" t="s">
        <v>49</v>
      </c>
      <c r="F4" s="47">
        <v>80</v>
      </c>
      <c r="G4" s="48">
        <v>2</v>
      </c>
      <c r="H4" s="49">
        <f>G4*F4</f>
        <v>160</v>
      </c>
      <c r="I4" s="49"/>
      <c r="K4" s="10">
        <v>1</v>
      </c>
      <c r="L4" s="51">
        <v>45438</v>
      </c>
      <c r="M4" s="52" t="s">
        <v>37</v>
      </c>
      <c r="N4" s="47">
        <f>N3</f>
        <v>39</v>
      </c>
      <c r="O4" s="48">
        <v>2</v>
      </c>
      <c r="P4" s="49">
        <f>O4*N4</f>
        <v>78</v>
      </c>
      <c r="Q4" s="49"/>
    </row>
    <row r="5" spans="3:17" ht="15.6" x14ac:dyDescent="0.3">
      <c r="C5" s="4"/>
      <c r="D5" s="33"/>
      <c r="E5" s="44" t="s">
        <v>36</v>
      </c>
      <c r="F5" s="47"/>
      <c r="G5" s="48"/>
      <c r="H5" s="49">
        <v>330</v>
      </c>
      <c r="I5" s="49"/>
      <c r="K5" s="4"/>
      <c r="L5" s="33"/>
      <c r="M5" s="44" t="s">
        <v>36</v>
      </c>
      <c r="N5" s="47"/>
      <c r="O5" s="48"/>
      <c r="P5" s="49">
        <v>300</v>
      </c>
      <c r="Q5" s="49"/>
    </row>
    <row r="6" spans="3:17" ht="43.2" x14ac:dyDescent="0.3">
      <c r="C6" s="10">
        <v>2</v>
      </c>
      <c r="D6" s="11">
        <v>45439</v>
      </c>
      <c r="E6" s="37" t="s">
        <v>28</v>
      </c>
      <c r="F6" s="47">
        <f>F3</f>
        <v>34</v>
      </c>
      <c r="G6" s="47">
        <v>14</v>
      </c>
      <c r="H6" s="47">
        <f>G6*F6</f>
        <v>476</v>
      </c>
      <c r="I6" s="23"/>
      <c r="K6" s="10">
        <v>2</v>
      </c>
      <c r="L6" s="11">
        <v>45439</v>
      </c>
      <c r="M6" s="37" t="s">
        <v>28</v>
      </c>
      <c r="N6" s="47">
        <f>N3</f>
        <v>39</v>
      </c>
      <c r="O6" s="47">
        <v>14</v>
      </c>
      <c r="P6" s="47">
        <f>O6*N6</f>
        <v>546</v>
      </c>
      <c r="Q6" s="23"/>
    </row>
    <row r="7" spans="3:17" ht="57.6" x14ac:dyDescent="0.3">
      <c r="C7" s="4">
        <v>3</v>
      </c>
      <c r="D7" s="5">
        <v>45440</v>
      </c>
      <c r="E7" s="44" t="s">
        <v>57</v>
      </c>
      <c r="F7" s="47"/>
      <c r="G7" s="47"/>
      <c r="H7" s="47">
        <v>10</v>
      </c>
      <c r="I7" s="50"/>
      <c r="J7" s="53"/>
      <c r="K7" s="4">
        <v>3</v>
      </c>
      <c r="L7" s="5">
        <v>45440</v>
      </c>
      <c r="M7" s="44" t="s">
        <v>58</v>
      </c>
      <c r="N7" s="47"/>
      <c r="O7" s="47"/>
      <c r="P7" s="47">
        <v>10</v>
      </c>
      <c r="Q7" s="50"/>
    </row>
    <row r="8" spans="3:17" x14ac:dyDescent="0.3">
      <c r="C8" s="4">
        <v>4</v>
      </c>
      <c r="D8" s="5">
        <v>45441</v>
      </c>
      <c r="E8" s="45" t="s">
        <v>43</v>
      </c>
      <c r="F8" s="47">
        <f>F3</f>
        <v>34</v>
      </c>
      <c r="G8" s="46">
        <v>10</v>
      </c>
      <c r="H8" s="47">
        <f t="shared" ref="H8" si="0">G8*F8</f>
        <v>340</v>
      </c>
      <c r="I8" s="50"/>
      <c r="J8" s="53"/>
      <c r="K8" s="33">
        <v>4</v>
      </c>
      <c r="L8" s="33">
        <v>45441</v>
      </c>
      <c r="M8" s="45" t="s">
        <v>43</v>
      </c>
      <c r="N8" s="47">
        <f>N3</f>
        <v>39</v>
      </c>
      <c r="O8" s="46">
        <v>10</v>
      </c>
      <c r="P8" s="47">
        <f t="shared" ref="P7:P9" si="1">O8*N8</f>
        <v>390</v>
      </c>
      <c r="Q8" s="50"/>
    </row>
    <row r="9" spans="3:17" ht="28.8" x14ac:dyDescent="0.3">
      <c r="C9" s="4">
        <v>5</v>
      </c>
      <c r="D9" s="5">
        <v>45442</v>
      </c>
      <c r="E9" s="45" t="s">
        <v>38</v>
      </c>
      <c r="F9" s="47">
        <f>F3</f>
        <v>34</v>
      </c>
      <c r="G9" s="46">
        <v>7</v>
      </c>
      <c r="H9" s="47">
        <f t="shared" ref="H7:H13" si="2">G9*F9</f>
        <v>238</v>
      </c>
      <c r="I9" s="6"/>
      <c r="J9" s="40"/>
      <c r="K9" s="4">
        <v>5</v>
      </c>
      <c r="L9" s="5">
        <v>45442</v>
      </c>
      <c r="M9" s="45" t="s">
        <v>38</v>
      </c>
      <c r="N9" s="47">
        <f>N3</f>
        <v>39</v>
      </c>
      <c r="O9" s="46">
        <v>7</v>
      </c>
      <c r="P9" s="47">
        <f t="shared" si="1"/>
        <v>273</v>
      </c>
      <c r="Q9" s="6"/>
    </row>
    <row r="10" spans="3:17" x14ac:dyDescent="0.3">
      <c r="C10" s="4"/>
      <c r="D10" s="5"/>
      <c r="E10" s="45" t="s">
        <v>45</v>
      </c>
      <c r="F10" s="47"/>
      <c r="G10" s="46"/>
      <c r="H10" s="47">
        <v>200</v>
      </c>
      <c r="I10" s="6"/>
      <c r="J10" s="54"/>
      <c r="K10" s="4"/>
      <c r="L10" s="5"/>
      <c r="M10" s="45" t="s">
        <v>45</v>
      </c>
      <c r="N10" s="47"/>
      <c r="O10" s="46"/>
      <c r="P10" s="47">
        <v>200</v>
      </c>
      <c r="Q10" s="6"/>
    </row>
    <row r="11" spans="3:17" x14ac:dyDescent="0.3">
      <c r="C11" s="10">
        <v>6</v>
      </c>
      <c r="D11" s="11">
        <v>45443</v>
      </c>
      <c r="E11" s="43" t="s">
        <v>39</v>
      </c>
      <c r="F11" s="47">
        <f>F3</f>
        <v>34</v>
      </c>
      <c r="G11" s="47">
        <v>7</v>
      </c>
      <c r="H11" s="47">
        <f t="shared" si="2"/>
        <v>238</v>
      </c>
      <c r="I11" s="50"/>
      <c r="K11" s="10">
        <v>6</v>
      </c>
      <c r="L11" s="11">
        <v>45443</v>
      </c>
      <c r="M11" s="43" t="s">
        <v>39</v>
      </c>
      <c r="N11" s="47">
        <f>N3</f>
        <v>39</v>
      </c>
      <c r="O11" s="47">
        <v>7</v>
      </c>
      <c r="P11" s="47">
        <f t="shared" ref="P11:P13" si="3">O11*N11</f>
        <v>273</v>
      </c>
      <c r="Q11" s="50"/>
    </row>
    <row r="12" spans="3:17" ht="43.2" x14ac:dyDescent="0.3">
      <c r="C12" s="4">
        <v>7</v>
      </c>
      <c r="D12" s="65">
        <v>45444</v>
      </c>
      <c r="E12" s="66" t="s">
        <v>40</v>
      </c>
      <c r="F12" s="61">
        <f>F3</f>
        <v>34</v>
      </c>
      <c r="G12" s="61">
        <v>4</v>
      </c>
      <c r="H12" s="61">
        <f t="shared" si="2"/>
        <v>136</v>
      </c>
      <c r="I12" s="67"/>
      <c r="K12" s="68">
        <v>7</v>
      </c>
      <c r="L12" s="65">
        <v>45444</v>
      </c>
      <c r="M12" s="66" t="s">
        <v>40</v>
      </c>
      <c r="N12" s="61">
        <f>N3</f>
        <v>39</v>
      </c>
      <c r="O12" s="61">
        <v>4</v>
      </c>
      <c r="P12" s="61">
        <f t="shared" si="3"/>
        <v>156</v>
      </c>
      <c r="Q12" s="67"/>
    </row>
    <row r="13" spans="3:17" ht="15.6" x14ac:dyDescent="0.3">
      <c r="C13" s="10">
        <v>8</v>
      </c>
      <c r="D13" s="11">
        <v>45445</v>
      </c>
      <c r="E13" s="43" t="s">
        <v>41</v>
      </c>
      <c r="F13" s="47">
        <f>F3</f>
        <v>34</v>
      </c>
      <c r="G13" s="48">
        <v>4</v>
      </c>
      <c r="H13" s="47">
        <f t="shared" si="2"/>
        <v>136</v>
      </c>
      <c r="I13" s="49"/>
      <c r="J13" s="69"/>
      <c r="K13" s="10">
        <v>8</v>
      </c>
      <c r="L13" s="11">
        <v>45445</v>
      </c>
      <c r="M13" s="43" t="s">
        <v>41</v>
      </c>
      <c r="N13" s="47">
        <f>N3</f>
        <v>39</v>
      </c>
      <c r="O13" s="48">
        <v>4</v>
      </c>
      <c r="P13" s="47">
        <f t="shared" si="3"/>
        <v>156</v>
      </c>
      <c r="Q13" s="49"/>
    </row>
    <row r="14" spans="3:17" x14ac:dyDescent="0.3">
      <c r="E14" s="62"/>
      <c r="F14" s="62"/>
      <c r="G14" s="62"/>
      <c r="H14" s="63">
        <f>SUM(H4:H13)</f>
        <v>2264</v>
      </c>
      <c r="I14" s="62"/>
      <c r="J14" s="62"/>
      <c r="K14" s="62"/>
      <c r="L14" s="62"/>
      <c r="M14" s="62"/>
      <c r="N14" s="62"/>
      <c r="O14" s="62"/>
      <c r="P14" s="63">
        <f>SUM(P4:P13)</f>
        <v>2382</v>
      </c>
      <c r="Q14" s="62"/>
    </row>
    <row r="15" spans="3:17" x14ac:dyDescent="0.3">
      <c r="E15" s="62" t="s">
        <v>48</v>
      </c>
      <c r="F15" s="62"/>
      <c r="G15" s="62"/>
      <c r="H15" s="63">
        <v>1541</v>
      </c>
      <c r="I15" s="62"/>
      <c r="J15" s="62"/>
      <c r="K15" s="62"/>
      <c r="L15" s="62"/>
      <c r="M15" s="62"/>
      <c r="N15" s="62"/>
      <c r="O15" s="62"/>
      <c r="P15" s="63"/>
      <c r="Q15" s="62"/>
    </row>
    <row r="16" spans="3:17" x14ac:dyDescent="0.3">
      <c r="E16" s="62" t="s">
        <v>42</v>
      </c>
      <c r="F16" s="62">
        <v>9</v>
      </c>
      <c r="G16" s="62">
        <v>180.82</v>
      </c>
      <c r="H16" s="63">
        <f>G16*F16</f>
        <v>1627.3799999999999</v>
      </c>
      <c r="I16" s="62"/>
      <c r="J16" s="62"/>
      <c r="K16" s="62"/>
      <c r="L16" s="62"/>
      <c r="M16" s="62" t="s">
        <v>42</v>
      </c>
      <c r="N16" s="62">
        <v>8</v>
      </c>
      <c r="O16" s="62">
        <v>180.82</v>
      </c>
      <c r="P16" s="63">
        <f>O16*N16</f>
        <v>1446.56</v>
      </c>
      <c r="Q16" s="62"/>
    </row>
    <row r="17" spans="3:17" x14ac:dyDescent="0.3">
      <c r="E17" s="62"/>
      <c r="F17" s="62"/>
      <c r="G17" s="62"/>
      <c r="H17" s="64">
        <f>H16+H14+H15</f>
        <v>5432.38</v>
      </c>
      <c r="I17" s="62"/>
      <c r="J17" s="62"/>
      <c r="K17" s="62"/>
      <c r="L17" s="62"/>
      <c r="M17" s="62"/>
      <c r="N17" s="62"/>
      <c r="O17" s="62"/>
      <c r="P17" s="64">
        <f>P16+P14</f>
        <v>3828.56</v>
      </c>
      <c r="Q17" s="62"/>
    </row>
    <row r="18" spans="3:17" x14ac:dyDescent="0.3"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20" spans="3:17" x14ac:dyDescent="0.3">
      <c r="C20" s="70"/>
    </row>
    <row r="21" spans="3:17" x14ac:dyDescent="0.3">
      <c r="C21" s="70" t="s">
        <v>50</v>
      </c>
      <c r="K21" s="73" t="s">
        <v>54</v>
      </c>
      <c r="L21" s="74" t="s">
        <v>55</v>
      </c>
    </row>
    <row r="22" spans="3:17" x14ac:dyDescent="0.3">
      <c r="C22" t="s">
        <v>51</v>
      </c>
      <c r="D22" s="71">
        <v>39024345</v>
      </c>
      <c r="E22" s="72">
        <v>45267</v>
      </c>
      <c r="K22" s="74" t="s">
        <v>51</v>
      </c>
      <c r="L22" s="74">
        <v>34970829</v>
      </c>
    </row>
    <row r="23" spans="3:17" x14ac:dyDescent="0.3">
      <c r="C23" t="s">
        <v>52</v>
      </c>
      <c r="D23" t="s">
        <v>53</v>
      </c>
      <c r="E23" s="72"/>
      <c r="K23" s="74" t="s">
        <v>56</v>
      </c>
      <c r="L23" s="75">
        <v>11500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Karpenko</dc:creator>
  <cp:lastModifiedBy>Anastasia Karpenko</cp:lastModifiedBy>
  <dcterms:created xsi:type="dcterms:W3CDTF">2015-06-05T18:17:20Z</dcterms:created>
  <dcterms:modified xsi:type="dcterms:W3CDTF">2024-05-23T13:13:50Z</dcterms:modified>
</cp:coreProperties>
</file>